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Questura" sheetId="1" r:id="rId1"/>
    <sheet name="Polizia stradale PSM" sheetId="2" r:id="rId2"/>
    <sheet name="Polizia frontiera G.S. Bernardo" sheetId="3" r:id="rId3"/>
    <sheet name="Polizia frontiera M. Bianco" sheetId="4" r:id="rId4"/>
    <sheet name="Riepilogo superfici" sheetId="5" r:id="rId5"/>
    <sheet name="Foglio1" sheetId="6" r:id="rId6"/>
  </sheets>
  <definedNames/>
  <calcPr fullCalcOnLoad="1"/>
</workbook>
</file>

<file path=xl/sharedStrings.xml><?xml version="1.0" encoding="utf-8"?>
<sst xmlns="http://schemas.openxmlformats.org/spreadsheetml/2006/main" count="249" uniqueCount="79">
  <si>
    <t>Camerate</t>
  </si>
  <si>
    <t>Finestre</t>
  </si>
  <si>
    <t>Vetrate</t>
  </si>
  <si>
    <t>Porte</t>
  </si>
  <si>
    <t>Apparecchi di illuminazione</t>
  </si>
  <si>
    <t>Camere di sicurezza</t>
  </si>
  <si>
    <t>Mq</t>
  </si>
  <si>
    <t>Infermerie</t>
  </si>
  <si>
    <t>INDICAZIONI SPECIFICHE</t>
  </si>
  <si>
    <t>INDICAZIONI LOCALI ED AREE</t>
  </si>
  <si>
    <t>Servizi igienici</t>
  </si>
  <si>
    <t>N.</t>
  </si>
  <si>
    <t>Spogliatoi</t>
  </si>
  <si>
    <t>Sale operative</t>
  </si>
  <si>
    <t>Corpi di guardia</t>
  </si>
  <si>
    <t>Centralini</t>
  </si>
  <si>
    <t xml:space="preserve">Uffici  </t>
  </si>
  <si>
    <t>Archivi correnti</t>
  </si>
  <si>
    <t>Magazzini</t>
  </si>
  <si>
    <t>Laboratori</t>
  </si>
  <si>
    <t>Hangars</t>
  </si>
  <si>
    <t>Archivi di deposito</t>
  </si>
  <si>
    <t>Biblioteche</t>
  </si>
  <si>
    <t>Ingressi principali</t>
  </si>
  <si>
    <t>Persiane</t>
  </si>
  <si>
    <t>Tende</t>
  </si>
  <si>
    <t>Termosifoni</t>
  </si>
  <si>
    <t>Davanzali</t>
  </si>
  <si>
    <t>Serrande</t>
  </si>
  <si>
    <t>Maniglie e targhe</t>
  </si>
  <si>
    <t>Aree interne comuni (Corridoi,Atri,</t>
  </si>
  <si>
    <t>Scale,Pianerottoli, Ascensori, ecc)</t>
  </si>
  <si>
    <t>Poligoni di tiro</t>
  </si>
  <si>
    <t>Armerie</t>
  </si>
  <si>
    <t>corsi di accesso, Aree di sosta, ecc.)</t>
  </si>
  <si>
    <t>Stanze Uffici immigrazione</t>
  </si>
  <si>
    <t>Stanze Uffici Relazioni con il Pubblico</t>
  </si>
  <si>
    <t>Sale d'attesa</t>
  </si>
  <si>
    <t>Sale convegno</t>
  </si>
  <si>
    <t xml:space="preserve">Sale di rappresentanza </t>
  </si>
  <si>
    <t>Aule didattiche</t>
  </si>
  <si>
    <t>Palestre,piscine e zone benessere</t>
  </si>
  <si>
    <t>Autorimesse, garages e officine</t>
  </si>
  <si>
    <t>Altro (da indicare)………….</t>
  </si>
  <si>
    <t>……………….</t>
  </si>
  <si>
    <t>Avvolgibili</t>
  </si>
  <si>
    <t>Altro (da indicare)………..</t>
  </si>
  <si>
    <t>…………….</t>
  </si>
  <si>
    <t>…………..</t>
  </si>
  <si>
    <t>Aree tecniche</t>
  </si>
  <si>
    <t>Superfici scoperte( Cortili, Terrazzi, Per-</t>
  </si>
  <si>
    <t xml:space="preserve"> TIPOLOGIA DEI LOCALI E DELLE  AREE DELLA SEDE</t>
  </si>
  <si>
    <t>TOTALI</t>
  </si>
  <si>
    <t>TOTALE</t>
  </si>
  <si>
    <t>CORSO BATTAGLIONE AOSTA, 169 - 11100 AOSTA</t>
  </si>
  <si>
    <t>ALLEGATO C</t>
  </si>
  <si>
    <t>SINGOLE STRUTTURE</t>
  </si>
  <si>
    <t>Mq INTERNI</t>
  </si>
  <si>
    <t>Mq ESTERNI</t>
  </si>
  <si>
    <t>QUESTURA DI AOSTA</t>
  </si>
  <si>
    <t>TOTALI COMPLESSIVI</t>
  </si>
  <si>
    <t>Sottosezione Polizia di Frontiera</t>
  </si>
  <si>
    <t>Traforo M. Bianco Courmayeur</t>
  </si>
  <si>
    <t>Autolavaggio</t>
  </si>
  <si>
    <t>Portoni vetrati</t>
  </si>
  <si>
    <t>Stanze Uffici denunce</t>
  </si>
  <si>
    <t>Sottosezione Polizia Stradale</t>
  </si>
  <si>
    <t>Pont Saint Martin</t>
  </si>
  <si>
    <t>Traforo G.S. Bernardo</t>
  </si>
  <si>
    <t>di SEZIONE POLIZIA STRADALE P.S. MARTIN</t>
  </si>
  <si>
    <t>di SOTTOSEZIONE POLIZIA DI FRONTIERA G.S. BERNARDO</t>
  </si>
  <si>
    <t>di SOTTOSEZIONE POLIZIA DI FRONTIERA M. BIANCO</t>
  </si>
  <si>
    <t>VIA CIRCONVALLAZIONE, 54 - 11026 PONT-SAINT-MARTIN</t>
  </si>
  <si>
    <t>Loc. Pra' Gentor, 1 - Saint Rhemy en Bosses</t>
  </si>
  <si>
    <t>Via Padri Somaschi, 12 - Courmayeur</t>
  </si>
  <si>
    <t>RIEPILOGO DELLE SUPERFICI DEI LOCALI ADIBITI  AD ORGANISMI</t>
  </si>
  <si>
    <t>DELLA POLIZIA DI STATO DELLA REGIONE VALLE D'AOSTA</t>
  </si>
  <si>
    <t>Cappella</t>
  </si>
  <si>
    <r>
      <t xml:space="preserve">di </t>
    </r>
    <r>
      <rPr>
        <i/>
        <sz val="18"/>
        <rFont val="Arial"/>
        <family val="2"/>
      </rPr>
      <t xml:space="preserve">QUESTURA DI AOSTA </t>
    </r>
    <r>
      <rPr>
        <i/>
        <sz val="14"/>
        <rFont val="Arial"/>
        <family val="2"/>
      </rPr>
      <t xml:space="preserve">
</t>
    </r>
    <r>
      <rPr>
        <i/>
        <sz val="11"/>
        <rFont val="Arial"/>
        <family val="2"/>
      </rPr>
      <t>(compresiva del Settore Polizia Stradale Aosta e del Settore Polizia di Frontiera Aosta)</t>
    </r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</si>
</sst>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"/>
  </numFmts>
  <fonts count="46">
    <font>
      <sz val="10"/>
      <name val="Arial"/>
      <family val="0"/>
    </font>
    <font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i/>
      <sz val="18"/>
      <name val="Arial"/>
      <family val="2"/>
    </font>
    <font>
      <i/>
      <sz val="11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double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7" fillId="0" borderId="14" xfId="0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5" xfId="0" applyFont="1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2" fillId="0" borderId="21" xfId="0" applyFont="1" applyFill="1" applyBorder="1" applyAlignment="1">
      <alignment wrapText="1"/>
    </xf>
    <xf numFmtId="0" fontId="2" fillId="0" borderId="22" xfId="0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wrapText="1"/>
    </xf>
    <xf numFmtId="0" fontId="7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9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26" xfId="0" applyFont="1" applyFill="1" applyBorder="1" applyAlignment="1">
      <alignment wrapText="1"/>
    </xf>
    <xf numFmtId="0" fontId="2" fillId="0" borderId="19" xfId="0" applyFont="1" applyBorder="1" applyAlignment="1">
      <alignment horizontal="left" wrapText="1"/>
    </xf>
    <xf numFmtId="0" fontId="2" fillId="0" borderId="26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0" xfId="0" applyAlignment="1">
      <alignment horizontal="right"/>
    </xf>
    <xf numFmtId="0" fontId="6" fillId="0" borderId="29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0" borderId="31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6" fillId="0" borderId="37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39" xfId="0" applyFont="1" applyBorder="1" applyAlignment="1">
      <alignment horizontal="right"/>
    </xf>
    <xf numFmtId="0" fontId="2" fillId="0" borderId="40" xfId="0" applyFont="1" applyBorder="1" applyAlignment="1">
      <alignment horizontal="right"/>
    </xf>
    <xf numFmtId="0" fontId="2" fillId="0" borderId="37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6" fillId="0" borderId="42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 horizontal="right"/>
    </xf>
    <xf numFmtId="0" fontId="2" fillId="0" borderId="45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46" xfId="0" applyFont="1" applyBorder="1" applyAlignment="1">
      <alignment horizontal="right"/>
    </xf>
    <xf numFmtId="0" fontId="2" fillId="0" borderId="47" xfId="0" applyFont="1" applyBorder="1" applyAlignment="1">
      <alignment horizontal="right"/>
    </xf>
    <xf numFmtId="1" fontId="0" fillId="0" borderId="15" xfId="0" applyNumberForma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38" xfId="0" applyNumberFormat="1" applyFont="1" applyBorder="1" applyAlignment="1">
      <alignment horizontal="right"/>
    </xf>
    <xf numFmtId="2" fontId="2" fillId="0" borderId="39" xfId="0" applyNumberFormat="1" applyFont="1" applyBorder="1" applyAlignment="1">
      <alignment horizontal="right"/>
    </xf>
    <xf numFmtId="2" fontId="2" fillId="0" borderId="40" xfId="0" applyNumberFormat="1" applyFont="1" applyBorder="1" applyAlignment="1">
      <alignment horizontal="right"/>
    </xf>
    <xf numFmtId="1" fontId="2" fillId="0" borderId="39" xfId="0" applyNumberFormat="1" applyFont="1" applyBorder="1" applyAlignment="1">
      <alignment horizontal="right"/>
    </xf>
    <xf numFmtId="1" fontId="2" fillId="0" borderId="37" xfId="0" applyNumberFormat="1" applyFont="1" applyBorder="1" applyAlignment="1">
      <alignment horizontal="right"/>
    </xf>
    <xf numFmtId="1" fontId="2" fillId="0" borderId="38" xfId="0" applyNumberFormat="1" applyFont="1" applyBorder="1" applyAlignment="1">
      <alignment horizontal="right"/>
    </xf>
    <xf numFmtId="1" fontId="2" fillId="0" borderId="4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/>
    </xf>
    <xf numFmtId="0" fontId="2" fillId="0" borderId="48" xfId="0" applyFon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view="pageLayout" workbookViewId="0" topLeftCell="A1">
      <selection activeCell="E23" sqref="E23"/>
    </sheetView>
  </sheetViews>
  <sheetFormatPr defaultColWidth="9.140625" defaultRowHeight="12.75"/>
  <cols>
    <col min="1" max="1" width="37.8515625" style="0" customWidth="1"/>
    <col min="2" max="2" width="4.28125" style="40" bestFit="1" customWidth="1"/>
    <col min="3" max="3" width="7.8515625" style="40" customWidth="1"/>
    <col min="4" max="4" width="29.28125" style="0" customWidth="1"/>
    <col min="5" max="5" width="6.140625" style="40" customWidth="1"/>
  </cols>
  <sheetData>
    <row r="1" spans="1:5" ht="24" customHeight="1">
      <c r="A1" s="78" t="s">
        <v>51</v>
      </c>
      <c r="B1" s="78"/>
      <c r="C1" s="78"/>
      <c r="D1" s="78"/>
      <c r="E1" s="78"/>
    </row>
    <row r="2" spans="1:5" ht="18.75" customHeight="1">
      <c r="A2" s="78"/>
      <c r="B2" s="78"/>
      <c r="C2" s="78"/>
      <c r="D2" s="78"/>
      <c r="E2" s="78"/>
    </row>
    <row r="3" spans="1:5" ht="45" customHeight="1">
      <c r="A3" s="80" t="s">
        <v>78</v>
      </c>
      <c r="B3" s="81"/>
      <c r="C3" s="81"/>
      <c r="D3" s="81"/>
      <c r="E3" s="81"/>
    </row>
    <row r="4" spans="1:5" ht="26.25" customHeight="1">
      <c r="A4" s="82" t="s">
        <v>54</v>
      </c>
      <c r="B4" s="82"/>
      <c r="C4" s="82"/>
      <c r="D4" s="82"/>
      <c r="E4" s="82"/>
    </row>
    <row r="5" spans="1:5" ht="13.5" customHeight="1">
      <c r="A5" s="79"/>
      <c r="B5" s="79"/>
      <c r="C5" s="79"/>
      <c r="D5" s="79"/>
      <c r="E5" s="59"/>
    </row>
    <row r="6" ht="13.5" thickBot="1"/>
    <row r="7" spans="1:5" ht="36.75" thickBot="1">
      <c r="A7" s="18" t="s">
        <v>9</v>
      </c>
      <c r="B7" s="41" t="s">
        <v>11</v>
      </c>
      <c r="C7" s="53" t="s">
        <v>6</v>
      </c>
      <c r="D7" s="19" t="s">
        <v>8</v>
      </c>
      <c r="E7" s="60" t="s">
        <v>11</v>
      </c>
    </row>
    <row r="8" spans="1:5" ht="15" customHeight="1" thickTop="1">
      <c r="A8" s="20" t="s">
        <v>10</v>
      </c>
      <c r="B8" s="42">
        <f>44+3+1</f>
        <v>48</v>
      </c>
      <c r="C8" s="54">
        <f>968+65+18</f>
        <v>1051</v>
      </c>
      <c r="D8" s="7" t="s">
        <v>3</v>
      </c>
      <c r="E8" s="77">
        <f>441+12+12</f>
        <v>465</v>
      </c>
    </row>
    <row r="9" spans="1:7" ht="15" customHeight="1">
      <c r="A9" s="21" t="s">
        <v>23</v>
      </c>
      <c r="B9" s="43">
        <v>1</v>
      </c>
      <c r="C9" s="55">
        <v>205</v>
      </c>
      <c r="D9" s="5" t="s">
        <v>26</v>
      </c>
      <c r="E9" s="61">
        <f>246+24+9</f>
        <v>279</v>
      </c>
      <c r="G9" s="2"/>
    </row>
    <row r="10" spans="1:7" ht="15" customHeight="1">
      <c r="A10" s="21" t="s">
        <v>65</v>
      </c>
      <c r="B10" s="43">
        <v>1</v>
      </c>
      <c r="C10" s="55">
        <v>18</v>
      </c>
      <c r="D10" s="5" t="s">
        <v>4</v>
      </c>
      <c r="E10" s="61">
        <f>920</f>
        <v>920</v>
      </c>
      <c r="G10" s="1"/>
    </row>
    <row r="11" spans="1:7" ht="15" customHeight="1">
      <c r="A11" s="21" t="s">
        <v>35</v>
      </c>
      <c r="B11" s="43">
        <v>4</v>
      </c>
      <c r="C11" s="55">
        <v>78</v>
      </c>
      <c r="D11" s="5" t="s">
        <v>29</v>
      </c>
      <c r="E11" s="61">
        <f>462</f>
        <v>462</v>
      </c>
      <c r="G11" s="2"/>
    </row>
    <row r="12" spans="1:5" ht="15" customHeight="1">
      <c r="A12" s="21" t="s">
        <v>36</v>
      </c>
      <c r="B12" s="43">
        <v>4</v>
      </c>
      <c r="C12" s="55">
        <v>78</v>
      </c>
      <c r="D12" s="5" t="s">
        <v>1</v>
      </c>
      <c r="E12" s="61">
        <f>385+27+21</f>
        <v>433</v>
      </c>
    </row>
    <row r="13" spans="1:5" ht="15" customHeight="1">
      <c r="A13" s="21" t="s">
        <v>37</v>
      </c>
      <c r="B13" s="43">
        <v>1</v>
      </c>
      <c r="C13" s="55">
        <v>134</v>
      </c>
      <c r="D13" s="5" t="s">
        <v>2</v>
      </c>
      <c r="E13" s="61">
        <f>16</f>
        <v>16</v>
      </c>
    </row>
    <row r="14" spans="1:5" ht="15" customHeight="1">
      <c r="A14" s="21" t="s">
        <v>5</v>
      </c>
      <c r="B14" s="43">
        <v>3</v>
      </c>
      <c r="C14" s="55">
        <v>52</v>
      </c>
      <c r="D14" s="6" t="s">
        <v>27</v>
      </c>
      <c r="E14" s="61">
        <f>148</f>
        <v>148</v>
      </c>
    </row>
    <row r="15" spans="1:5" ht="15" customHeight="1">
      <c r="A15" s="21" t="s">
        <v>7</v>
      </c>
      <c r="B15" s="43">
        <v>1</v>
      </c>
      <c r="C15" s="55">
        <v>54</v>
      </c>
      <c r="D15" s="8" t="s">
        <v>24</v>
      </c>
      <c r="E15" s="61"/>
    </row>
    <row r="16" spans="1:5" ht="15" customHeight="1">
      <c r="A16" s="21" t="s">
        <v>0</v>
      </c>
      <c r="B16" s="43">
        <v>8</v>
      </c>
      <c r="C16" s="55">
        <v>220</v>
      </c>
      <c r="D16" s="9" t="s">
        <v>28</v>
      </c>
      <c r="E16" s="61">
        <v>190</v>
      </c>
    </row>
    <row r="17" spans="1:5" ht="15" customHeight="1">
      <c r="A17" s="21" t="s">
        <v>12</v>
      </c>
      <c r="B17" s="42">
        <f>7+2</f>
        <v>9</v>
      </c>
      <c r="C17" s="54">
        <f>105+25</f>
        <v>130</v>
      </c>
      <c r="D17" s="10" t="s">
        <v>25</v>
      </c>
      <c r="E17" s="61">
        <f>4+4</f>
        <v>8</v>
      </c>
    </row>
    <row r="18" spans="1:5" ht="15" customHeight="1">
      <c r="A18" s="21" t="s">
        <v>13</v>
      </c>
      <c r="B18" s="43">
        <v>1</v>
      </c>
      <c r="C18" s="55">
        <v>236</v>
      </c>
      <c r="D18" s="8" t="s">
        <v>45</v>
      </c>
      <c r="E18" s="61"/>
    </row>
    <row r="19" spans="1:5" ht="15" customHeight="1">
      <c r="A19" s="21" t="s">
        <v>14</v>
      </c>
      <c r="B19" s="43">
        <v>1</v>
      </c>
      <c r="C19" s="55">
        <v>9</v>
      </c>
      <c r="D19" s="5" t="s">
        <v>46</v>
      </c>
      <c r="E19" s="62"/>
    </row>
    <row r="20" spans="1:5" ht="15" customHeight="1">
      <c r="A20" s="35" t="s">
        <v>15</v>
      </c>
      <c r="B20" s="43">
        <v>1</v>
      </c>
      <c r="C20" s="55">
        <v>17</v>
      </c>
      <c r="D20" s="5" t="s">
        <v>47</v>
      </c>
      <c r="E20" s="61"/>
    </row>
    <row r="21" spans="1:5" ht="15" customHeight="1">
      <c r="A21" s="22" t="s">
        <v>38</v>
      </c>
      <c r="B21" s="43">
        <v>1</v>
      </c>
      <c r="C21" s="55">
        <v>168</v>
      </c>
      <c r="D21" s="5" t="s">
        <v>47</v>
      </c>
      <c r="E21" s="61"/>
    </row>
    <row r="22" spans="1:6" ht="13.5" customHeight="1" thickBot="1">
      <c r="A22" s="21" t="s">
        <v>39</v>
      </c>
      <c r="B22" s="43"/>
      <c r="C22" s="55"/>
      <c r="D22" s="5" t="s">
        <v>48</v>
      </c>
      <c r="E22" s="63"/>
      <c r="F22" s="2"/>
    </row>
    <row r="23" spans="1:6" ht="13.5" customHeight="1" thickBot="1">
      <c r="A23" s="21" t="s">
        <v>40</v>
      </c>
      <c r="B23" s="43"/>
      <c r="C23" s="55"/>
      <c r="D23" s="11" t="s">
        <v>53</v>
      </c>
      <c r="E23" s="64">
        <f>SUM(E8:E20)</f>
        <v>2921</v>
      </c>
      <c r="F23" s="2"/>
    </row>
    <row r="24" spans="1:6" ht="15" thickTop="1">
      <c r="A24" s="21" t="s">
        <v>16</v>
      </c>
      <c r="B24" s="43">
        <f>87+10+10</f>
        <v>107</v>
      </c>
      <c r="C24" s="55">
        <f>1650+126+126</f>
        <v>1902</v>
      </c>
      <c r="D24" s="4"/>
      <c r="E24" s="65"/>
      <c r="F24" s="2"/>
    </row>
    <row r="25" spans="1:6" ht="14.25">
      <c r="A25" s="23" t="s">
        <v>17</v>
      </c>
      <c r="B25" s="43">
        <v>1</v>
      </c>
      <c r="C25" s="55">
        <v>147</v>
      </c>
      <c r="D25" s="4"/>
      <c r="E25" s="65"/>
      <c r="F25" s="2"/>
    </row>
    <row r="26" spans="1:6" ht="14.25">
      <c r="A26" s="23" t="s">
        <v>22</v>
      </c>
      <c r="B26" s="43"/>
      <c r="C26" s="55"/>
      <c r="D26" s="4"/>
      <c r="E26" s="65"/>
      <c r="F26" s="2"/>
    </row>
    <row r="27" spans="1:6" ht="14.25">
      <c r="A27" s="34" t="s">
        <v>77</v>
      </c>
      <c r="B27" s="44">
        <v>1</v>
      </c>
      <c r="C27" s="56">
        <v>26</v>
      </c>
      <c r="D27" s="4"/>
      <c r="E27" s="65"/>
      <c r="F27" s="2"/>
    </row>
    <row r="28" spans="1:6" ht="14.25">
      <c r="A28" s="36" t="s">
        <v>30</v>
      </c>
      <c r="B28" s="45"/>
      <c r="C28" s="56"/>
      <c r="D28" s="4"/>
      <c r="E28" s="65"/>
      <c r="F28" s="2"/>
    </row>
    <row r="29" spans="1:6" ht="14.25">
      <c r="A29" s="24" t="s">
        <v>31</v>
      </c>
      <c r="B29" s="46">
        <f>31+1+1</f>
        <v>33</v>
      </c>
      <c r="C29" s="54">
        <f>902+36+36</f>
        <v>974</v>
      </c>
      <c r="D29" s="4"/>
      <c r="E29" s="65"/>
      <c r="F29" s="2"/>
    </row>
    <row r="30" spans="1:6" ht="15" customHeight="1">
      <c r="A30" s="25" t="s">
        <v>41</v>
      </c>
      <c r="B30" s="47"/>
      <c r="C30" s="55"/>
      <c r="D30" s="4"/>
      <c r="E30" s="65"/>
      <c r="F30" s="2"/>
    </row>
    <row r="31" spans="1:6" ht="14.25">
      <c r="A31" s="26" t="s">
        <v>32</v>
      </c>
      <c r="B31" s="47"/>
      <c r="C31" s="55"/>
      <c r="D31" s="37"/>
      <c r="E31" s="65"/>
      <c r="F31" s="2"/>
    </row>
    <row r="32" spans="1:6" ht="12.75" customHeight="1">
      <c r="A32" s="27" t="s">
        <v>33</v>
      </c>
      <c r="B32" s="47">
        <v>1</v>
      </c>
      <c r="C32" s="55">
        <v>77</v>
      </c>
      <c r="D32" s="1"/>
      <c r="E32" s="65"/>
      <c r="F32" s="2"/>
    </row>
    <row r="33" spans="1:6" ht="12.75" customHeight="1">
      <c r="A33" s="28" t="s">
        <v>18</v>
      </c>
      <c r="B33" s="47">
        <f>1+2+2</f>
        <v>5</v>
      </c>
      <c r="C33" s="55">
        <f>25+61+61</f>
        <v>147</v>
      </c>
      <c r="D33" s="1"/>
      <c r="E33" s="65"/>
      <c r="F33" s="2"/>
    </row>
    <row r="34" spans="1:6" ht="12.75" customHeight="1">
      <c r="A34" s="29" t="s">
        <v>42</v>
      </c>
      <c r="B34" s="47">
        <f>3+1</f>
        <v>4</v>
      </c>
      <c r="C34" s="55">
        <f>2245+78</f>
        <v>2323</v>
      </c>
      <c r="D34" s="1"/>
      <c r="E34" s="65"/>
      <c r="F34" s="2"/>
    </row>
    <row r="35" spans="1:5" ht="17.25" customHeight="1">
      <c r="A35" s="25" t="s">
        <v>20</v>
      </c>
      <c r="B35" s="47"/>
      <c r="C35" s="55"/>
      <c r="D35" s="1"/>
      <c r="E35" s="65"/>
    </row>
    <row r="36" spans="1:5" ht="14.25">
      <c r="A36" s="24" t="s">
        <v>19</v>
      </c>
      <c r="B36" s="47"/>
      <c r="C36" s="55"/>
      <c r="D36" s="1"/>
      <c r="E36" s="65"/>
    </row>
    <row r="37" spans="1:5" ht="14.25">
      <c r="A37" s="25" t="s">
        <v>21</v>
      </c>
      <c r="B37" s="47">
        <f>5+2</f>
        <v>7</v>
      </c>
      <c r="C37" s="55">
        <f>196+43</f>
        <v>239</v>
      </c>
      <c r="D37" s="1"/>
      <c r="E37" s="65"/>
    </row>
    <row r="38" spans="1:5" ht="14.25">
      <c r="A38" s="38" t="s">
        <v>49</v>
      </c>
      <c r="B38" s="47"/>
      <c r="C38" s="55"/>
      <c r="D38" s="1"/>
      <c r="E38" s="65"/>
    </row>
    <row r="39" spans="1:5" ht="14.25">
      <c r="A39" s="38" t="s">
        <v>50</v>
      </c>
      <c r="B39" s="47">
        <v>1</v>
      </c>
      <c r="C39" s="55">
        <v>2500</v>
      </c>
      <c r="D39" s="1"/>
      <c r="E39" s="65"/>
    </row>
    <row r="40" spans="1:5" ht="14.25">
      <c r="A40" s="38" t="s">
        <v>34</v>
      </c>
      <c r="B40" s="45"/>
      <c r="C40" s="56"/>
      <c r="D40" s="1"/>
      <c r="E40" s="65"/>
    </row>
    <row r="41" spans="1:5" ht="14.25">
      <c r="A41" s="38" t="s">
        <v>43</v>
      </c>
      <c r="B41" s="45"/>
      <c r="C41" s="56"/>
      <c r="D41" s="1"/>
      <c r="E41" s="65"/>
    </row>
    <row r="42" spans="1:5" ht="14.25">
      <c r="A42" s="25"/>
      <c r="B42" s="48"/>
      <c r="C42" s="56"/>
      <c r="D42" s="1"/>
      <c r="E42" s="65"/>
    </row>
    <row r="43" spans="1:5" ht="15" thickBot="1">
      <c r="A43" s="25" t="s">
        <v>44</v>
      </c>
      <c r="B43" s="48"/>
      <c r="C43" s="56"/>
      <c r="D43" s="1"/>
      <c r="E43" s="65"/>
    </row>
    <row r="44" spans="1:5" ht="15.75" thickBot="1">
      <c r="A44" s="30" t="s">
        <v>52</v>
      </c>
      <c r="B44" s="49"/>
      <c r="C44" s="57">
        <f>SUM(C8:C42)</f>
        <v>10785</v>
      </c>
      <c r="D44" s="1"/>
      <c r="E44" s="65"/>
    </row>
    <row r="45" spans="1:5" ht="15.75" thickBot="1" thickTop="1">
      <c r="A45" s="39"/>
      <c r="B45" s="50"/>
      <c r="C45" s="58"/>
      <c r="D45" s="31"/>
      <c r="E45" s="66"/>
    </row>
    <row r="46" spans="1:5" ht="14.25">
      <c r="A46" s="3"/>
      <c r="B46" s="51"/>
      <c r="C46" s="52"/>
      <c r="E46" s="51"/>
    </row>
  </sheetData>
  <sheetProtection/>
  <mergeCells count="4">
    <mergeCell ref="A1:E2"/>
    <mergeCell ref="A5:D5"/>
    <mergeCell ref="A3:E3"/>
    <mergeCell ref="A4:E4"/>
  </mergeCells>
  <printOptions horizontalCentered="1" verticalCentered="1"/>
  <pageMargins left="0.7874015748031497" right="0.7874015748031497" top="0" bottom="0.5905511811023623" header="0.5118110236220472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E9" sqref="E9:E21"/>
    </sheetView>
  </sheetViews>
  <sheetFormatPr defaultColWidth="9.140625" defaultRowHeight="12.75"/>
  <cols>
    <col min="1" max="1" width="37.8515625" style="0" customWidth="1"/>
    <col min="2" max="2" width="3.8515625" style="40" customWidth="1"/>
    <col min="3" max="3" width="7.8515625" style="40" customWidth="1"/>
    <col min="4" max="4" width="29.28125" style="0" customWidth="1"/>
    <col min="5" max="5" width="6.140625" style="40" customWidth="1"/>
  </cols>
  <sheetData>
    <row r="1" spans="1:5" ht="14.25">
      <c r="A1" s="2"/>
      <c r="B1" s="52"/>
      <c r="C1" s="52"/>
      <c r="D1" s="1"/>
      <c r="E1" s="51"/>
    </row>
    <row r="2" spans="1:5" ht="12.75">
      <c r="A2" s="78" t="s">
        <v>51</v>
      </c>
      <c r="B2" s="78"/>
      <c r="C2" s="78"/>
      <c r="D2" s="78"/>
      <c r="E2" s="78"/>
    </row>
    <row r="3" spans="1:5" ht="12.75">
      <c r="A3" s="78"/>
      <c r="B3" s="78"/>
      <c r="C3" s="78"/>
      <c r="D3" s="78"/>
      <c r="E3" s="78"/>
    </row>
    <row r="4" spans="1:5" ht="20.25">
      <c r="A4" s="81" t="s">
        <v>69</v>
      </c>
      <c r="B4" s="81"/>
      <c r="C4" s="81"/>
      <c r="D4" s="81"/>
      <c r="E4" s="81"/>
    </row>
    <row r="5" spans="1:5" ht="26.25" customHeight="1">
      <c r="A5" s="82" t="s">
        <v>72</v>
      </c>
      <c r="B5" s="82"/>
      <c r="C5" s="82"/>
      <c r="D5" s="82"/>
      <c r="E5" s="82"/>
    </row>
    <row r="6" spans="1:5" ht="12.75">
      <c r="A6" s="79"/>
      <c r="B6" s="79"/>
      <c r="C6" s="79"/>
      <c r="D6" s="79"/>
      <c r="E6" s="59"/>
    </row>
    <row r="7" ht="13.5" thickBot="1"/>
    <row r="8" spans="1:5" ht="36.75" thickBot="1">
      <c r="A8" s="18" t="s">
        <v>9</v>
      </c>
      <c r="B8" s="41" t="s">
        <v>11</v>
      </c>
      <c r="C8" s="53" t="s">
        <v>6</v>
      </c>
      <c r="D8" s="19" t="s">
        <v>8</v>
      </c>
      <c r="E8" s="60" t="s">
        <v>11</v>
      </c>
    </row>
    <row r="9" spans="1:5" ht="15" thickTop="1">
      <c r="A9" s="20" t="s">
        <v>10</v>
      </c>
      <c r="B9" s="42">
        <v>4</v>
      </c>
      <c r="C9" s="69">
        <v>58.5</v>
      </c>
      <c r="D9" s="7" t="s">
        <v>3</v>
      </c>
      <c r="E9" s="77">
        <v>43</v>
      </c>
    </row>
    <row r="10" spans="1:5" ht="14.25">
      <c r="A10" s="21" t="s">
        <v>23</v>
      </c>
      <c r="B10" s="43">
        <v>1</v>
      </c>
      <c r="C10" s="70">
        <v>19.35</v>
      </c>
      <c r="D10" s="5" t="s">
        <v>26</v>
      </c>
      <c r="E10" s="61">
        <v>38</v>
      </c>
    </row>
    <row r="11" spans="1:5" ht="14.25">
      <c r="A11" s="32" t="s">
        <v>65</v>
      </c>
      <c r="B11" s="43"/>
      <c r="C11" s="70"/>
      <c r="D11" s="5" t="s">
        <v>4</v>
      </c>
      <c r="E11" s="61">
        <v>81</v>
      </c>
    </row>
    <row r="12" spans="1:5" ht="14.25">
      <c r="A12" s="21" t="s">
        <v>35</v>
      </c>
      <c r="B12" s="43"/>
      <c r="C12" s="70"/>
      <c r="D12" s="5" t="s">
        <v>29</v>
      </c>
      <c r="E12" s="61">
        <v>109</v>
      </c>
    </row>
    <row r="13" spans="1:5" ht="14.25">
      <c r="A13" s="21" t="s">
        <v>36</v>
      </c>
      <c r="B13" s="43"/>
      <c r="C13" s="70"/>
      <c r="D13" s="5" t="s">
        <v>1</v>
      </c>
      <c r="E13" s="61">
        <v>71</v>
      </c>
    </row>
    <row r="14" spans="1:5" ht="14.25">
      <c r="A14" s="21" t="s">
        <v>37</v>
      </c>
      <c r="B14" s="43">
        <v>1</v>
      </c>
      <c r="C14" s="70">
        <v>15.8</v>
      </c>
      <c r="D14" s="5" t="s">
        <v>2</v>
      </c>
      <c r="E14" s="61">
        <v>26</v>
      </c>
    </row>
    <row r="15" spans="1:5" ht="14.25">
      <c r="A15" s="21" t="s">
        <v>5</v>
      </c>
      <c r="B15" s="43"/>
      <c r="C15" s="70"/>
      <c r="D15" s="6" t="s">
        <v>27</v>
      </c>
      <c r="E15" s="61">
        <v>56</v>
      </c>
    </row>
    <row r="16" spans="1:5" ht="14.25">
      <c r="A16" s="21" t="s">
        <v>7</v>
      </c>
      <c r="B16" s="43"/>
      <c r="C16" s="70"/>
      <c r="D16" s="8" t="s">
        <v>24</v>
      </c>
      <c r="E16" s="61"/>
    </row>
    <row r="17" spans="1:5" ht="14.25">
      <c r="A17" s="21" t="s">
        <v>0</v>
      </c>
      <c r="B17" s="43">
        <v>11</v>
      </c>
      <c r="C17" s="70">
        <v>183.35</v>
      </c>
      <c r="D17" s="9" t="s">
        <v>28</v>
      </c>
      <c r="E17" s="61">
        <v>1</v>
      </c>
    </row>
    <row r="18" spans="1:5" ht="14.25">
      <c r="A18" s="21" t="s">
        <v>12</v>
      </c>
      <c r="B18" s="42">
        <v>3</v>
      </c>
      <c r="C18" s="69">
        <v>54.75</v>
      </c>
      <c r="D18" s="10" t="s">
        <v>25</v>
      </c>
      <c r="E18" s="61"/>
    </row>
    <row r="19" spans="1:5" ht="14.25">
      <c r="A19" s="21" t="s">
        <v>13</v>
      </c>
      <c r="B19" s="43">
        <v>1</v>
      </c>
      <c r="C19" s="70">
        <v>18.9</v>
      </c>
      <c r="D19" s="8" t="s">
        <v>45</v>
      </c>
      <c r="E19" s="61">
        <v>38</v>
      </c>
    </row>
    <row r="20" spans="1:5" ht="14.25">
      <c r="A20" s="21" t="s">
        <v>14</v>
      </c>
      <c r="B20" s="43"/>
      <c r="C20" s="70"/>
      <c r="D20" s="5" t="s">
        <v>64</v>
      </c>
      <c r="E20" s="62">
        <v>2</v>
      </c>
    </row>
    <row r="21" spans="1:5" ht="14.25">
      <c r="A21" s="35" t="s">
        <v>15</v>
      </c>
      <c r="B21" s="43"/>
      <c r="C21" s="70"/>
      <c r="D21" s="5" t="s">
        <v>47</v>
      </c>
      <c r="E21" s="61"/>
    </row>
    <row r="22" spans="1:5" ht="14.25">
      <c r="A22" s="22" t="s">
        <v>38</v>
      </c>
      <c r="B22" s="43"/>
      <c r="C22" s="70"/>
      <c r="D22" s="5" t="s">
        <v>47</v>
      </c>
      <c r="E22" s="61"/>
    </row>
    <row r="23" spans="1:5" ht="15" thickBot="1">
      <c r="A23" s="21" t="s">
        <v>39</v>
      </c>
      <c r="B23" s="43"/>
      <c r="C23" s="70"/>
      <c r="D23" s="5" t="s">
        <v>48</v>
      </c>
      <c r="E23" s="63"/>
    </row>
    <row r="24" spans="1:5" ht="15.75" thickBot="1">
      <c r="A24" s="21" t="s">
        <v>40</v>
      </c>
      <c r="B24" s="43"/>
      <c r="C24" s="70"/>
      <c r="D24" s="11" t="s">
        <v>53</v>
      </c>
      <c r="E24" s="64">
        <v>465</v>
      </c>
    </row>
    <row r="25" spans="1:5" ht="15" thickTop="1">
      <c r="A25" s="21" t="s">
        <v>16</v>
      </c>
      <c r="B25" s="43">
        <v>5</v>
      </c>
      <c r="C25" s="70">
        <v>69.65</v>
      </c>
      <c r="D25" s="4"/>
      <c r="E25" s="65"/>
    </row>
    <row r="26" spans="1:5" ht="14.25">
      <c r="A26" s="23" t="s">
        <v>17</v>
      </c>
      <c r="B26" s="43"/>
      <c r="C26" s="70"/>
      <c r="D26" s="4"/>
      <c r="E26" s="65"/>
    </row>
    <row r="27" spans="1:5" ht="14.25">
      <c r="A27" s="23" t="s">
        <v>22</v>
      </c>
      <c r="B27" s="43"/>
      <c r="C27" s="70"/>
      <c r="D27" s="4"/>
      <c r="E27" s="65"/>
    </row>
    <row r="28" spans="1:5" ht="14.25">
      <c r="A28" s="36" t="s">
        <v>30</v>
      </c>
      <c r="B28" s="45"/>
      <c r="C28" s="71"/>
      <c r="D28" s="4"/>
      <c r="E28" s="65"/>
    </row>
    <row r="29" spans="1:5" ht="14.25">
      <c r="A29" s="24" t="s">
        <v>31</v>
      </c>
      <c r="B29" s="46">
        <v>7</v>
      </c>
      <c r="C29" s="69">
        <v>118.77</v>
      </c>
      <c r="D29" s="4"/>
      <c r="E29" s="65"/>
    </row>
    <row r="30" spans="1:5" ht="14.25">
      <c r="A30" s="25" t="s">
        <v>41</v>
      </c>
      <c r="B30" s="43">
        <v>1</v>
      </c>
      <c r="C30" s="70">
        <v>33.52</v>
      </c>
      <c r="D30" s="4"/>
      <c r="E30" s="65"/>
    </row>
    <row r="31" spans="1:5" ht="14.25">
      <c r="A31" s="26" t="s">
        <v>32</v>
      </c>
      <c r="B31" s="47"/>
      <c r="C31" s="70"/>
      <c r="D31" s="37"/>
      <c r="E31" s="65"/>
    </row>
    <row r="32" spans="1:5" ht="14.25">
      <c r="A32" s="27" t="s">
        <v>33</v>
      </c>
      <c r="B32" s="47"/>
      <c r="C32" s="70"/>
      <c r="D32" s="1"/>
      <c r="E32" s="65"/>
    </row>
    <row r="33" spans="1:5" ht="14.25">
      <c r="A33" s="28" t="s">
        <v>18</v>
      </c>
      <c r="B33" s="47">
        <v>3</v>
      </c>
      <c r="C33" s="70">
        <v>29.59</v>
      </c>
      <c r="D33" s="1"/>
      <c r="E33" s="65"/>
    </row>
    <row r="34" spans="1:5" ht="14.25">
      <c r="A34" s="29" t="s">
        <v>42</v>
      </c>
      <c r="B34" s="47">
        <v>1</v>
      </c>
      <c r="C34" s="70">
        <v>202.89</v>
      </c>
      <c r="D34" s="1"/>
      <c r="E34" s="65"/>
    </row>
    <row r="35" spans="1:5" ht="14.25">
      <c r="A35" s="25" t="s">
        <v>20</v>
      </c>
      <c r="B35" s="47"/>
      <c r="C35" s="70"/>
      <c r="D35" s="1"/>
      <c r="E35" s="65"/>
    </row>
    <row r="36" spans="1:5" ht="14.25">
      <c r="A36" s="24" t="s">
        <v>19</v>
      </c>
      <c r="B36" s="47"/>
      <c r="C36" s="70"/>
      <c r="D36" s="1"/>
      <c r="E36" s="65"/>
    </row>
    <row r="37" spans="1:5" ht="14.25">
      <c r="A37" s="25" t="s">
        <v>21</v>
      </c>
      <c r="B37" s="47">
        <v>1</v>
      </c>
      <c r="C37" s="70">
        <v>28.26</v>
      </c>
      <c r="D37" s="1"/>
      <c r="E37" s="65"/>
    </row>
    <row r="38" spans="1:5" ht="14.25">
      <c r="A38" s="38" t="s">
        <v>49</v>
      </c>
      <c r="B38" s="47"/>
      <c r="C38" s="70"/>
      <c r="D38" s="1"/>
      <c r="E38" s="65"/>
    </row>
    <row r="39" spans="1:5" ht="14.25">
      <c r="A39" s="38" t="s">
        <v>50</v>
      </c>
      <c r="B39" s="47">
        <v>1</v>
      </c>
      <c r="C39" s="72">
        <v>1129</v>
      </c>
      <c r="D39" s="1"/>
      <c r="E39" s="65"/>
    </row>
    <row r="40" spans="1:5" ht="14.25">
      <c r="A40" s="38" t="s">
        <v>34</v>
      </c>
      <c r="B40" s="45"/>
      <c r="C40" s="71"/>
      <c r="D40" s="68"/>
      <c r="E40" s="65"/>
    </row>
    <row r="41" spans="1:5" ht="14.25">
      <c r="A41" s="25" t="s">
        <v>63</v>
      </c>
      <c r="B41" s="48">
        <v>1</v>
      </c>
      <c r="C41" s="71">
        <v>43.4</v>
      </c>
      <c r="D41" s="1"/>
      <c r="E41" s="65"/>
    </row>
    <row r="42" spans="1:5" ht="14.25">
      <c r="A42" s="25"/>
      <c r="B42" s="48"/>
      <c r="C42" s="71"/>
      <c r="D42" s="1"/>
      <c r="E42" s="65"/>
    </row>
    <row r="43" spans="1:5" ht="15" thickBot="1">
      <c r="A43" s="25"/>
      <c r="B43" s="48"/>
      <c r="C43" s="71"/>
      <c r="D43" s="1"/>
      <c r="E43" s="65"/>
    </row>
    <row r="44" spans="1:5" ht="15.75" thickBot="1">
      <c r="A44" s="30" t="s">
        <v>52</v>
      </c>
      <c r="B44" s="49"/>
      <c r="C44" s="73">
        <f>SUM(C9:C43)</f>
        <v>2005.73</v>
      </c>
      <c r="D44" s="1"/>
      <c r="E44" s="65"/>
    </row>
    <row r="45" spans="1:5" ht="15.75" thickBot="1" thickTop="1">
      <c r="A45" s="39"/>
      <c r="B45" s="50"/>
      <c r="C45" s="58"/>
      <c r="D45" s="31"/>
      <c r="E45" s="66"/>
    </row>
    <row r="46" spans="1:5" ht="14.25">
      <c r="A46" s="3"/>
      <c r="B46" s="51"/>
      <c r="C46" s="52"/>
      <c r="E46" s="51"/>
    </row>
  </sheetData>
  <sheetProtection/>
  <mergeCells count="4">
    <mergeCell ref="A4:E4"/>
    <mergeCell ref="A5:E5"/>
    <mergeCell ref="A6:D6"/>
    <mergeCell ref="A2:E3"/>
  </mergeCells>
  <printOptions horizontalCentered="1" verticalCentered="1"/>
  <pageMargins left="0.7874015748031497" right="0.7874015748031497" top="0" bottom="0.5905511811023623" header="0.5118110236220472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5">
      <selection activeCell="E8" sqref="E8:E20"/>
    </sheetView>
  </sheetViews>
  <sheetFormatPr defaultColWidth="9.140625" defaultRowHeight="12.75"/>
  <cols>
    <col min="1" max="1" width="37.8515625" style="0" customWidth="1"/>
    <col min="2" max="2" width="4.28125" style="40" customWidth="1"/>
    <col min="3" max="3" width="8.421875" style="40" bestFit="1" customWidth="1"/>
    <col min="4" max="4" width="29.28125" style="0" customWidth="1"/>
    <col min="5" max="5" width="6.140625" style="40" customWidth="1"/>
  </cols>
  <sheetData>
    <row r="1" spans="1:5" ht="26.25" customHeight="1">
      <c r="A1" s="78" t="s">
        <v>51</v>
      </c>
      <c r="B1" s="78"/>
      <c r="C1" s="78"/>
      <c r="D1" s="78"/>
      <c r="E1" s="78"/>
    </row>
    <row r="2" spans="1:5" ht="12.75">
      <c r="A2" s="78"/>
      <c r="B2" s="78"/>
      <c r="C2" s="78"/>
      <c r="D2" s="78"/>
      <c r="E2" s="78"/>
    </row>
    <row r="3" spans="1:5" ht="20.25">
      <c r="A3" s="81" t="s">
        <v>70</v>
      </c>
      <c r="B3" s="81"/>
      <c r="C3" s="81"/>
      <c r="D3" s="81"/>
      <c r="E3" s="81"/>
    </row>
    <row r="4" spans="1:5" ht="14.25">
      <c r="A4" s="82" t="s">
        <v>73</v>
      </c>
      <c r="B4" s="82"/>
      <c r="C4" s="82"/>
      <c r="D4" s="82"/>
      <c r="E4" s="82"/>
    </row>
    <row r="5" spans="1:5" ht="12.75">
      <c r="A5" s="79"/>
      <c r="B5" s="79"/>
      <c r="C5" s="79"/>
      <c r="D5" s="79"/>
      <c r="E5" s="59"/>
    </row>
    <row r="6" ht="13.5" thickBot="1"/>
    <row r="7" spans="1:5" ht="36.75" thickBot="1">
      <c r="A7" s="18" t="s">
        <v>9</v>
      </c>
      <c r="B7" s="41" t="s">
        <v>11</v>
      </c>
      <c r="C7" s="53" t="s">
        <v>6</v>
      </c>
      <c r="D7" s="19" t="s">
        <v>8</v>
      </c>
      <c r="E7" s="60" t="s">
        <v>11</v>
      </c>
    </row>
    <row r="8" spans="1:5" ht="15" thickTop="1">
      <c r="A8" s="20" t="s">
        <v>10</v>
      </c>
      <c r="B8" s="42">
        <v>10</v>
      </c>
      <c r="C8" s="69">
        <v>51.05</v>
      </c>
      <c r="D8" s="7" t="s">
        <v>3</v>
      </c>
      <c r="E8" s="77">
        <v>43</v>
      </c>
    </row>
    <row r="9" spans="1:5" ht="14.25">
      <c r="A9" s="21" t="s">
        <v>23</v>
      </c>
      <c r="B9" s="43">
        <v>1</v>
      </c>
      <c r="C9" s="70">
        <v>45.64</v>
      </c>
      <c r="D9" s="5" t="s">
        <v>26</v>
      </c>
      <c r="E9" s="61">
        <v>41</v>
      </c>
    </row>
    <row r="10" spans="1:5" ht="14.25">
      <c r="A10" s="32" t="s">
        <v>65</v>
      </c>
      <c r="B10" s="43"/>
      <c r="C10" s="70"/>
      <c r="D10" s="5" t="s">
        <v>4</v>
      </c>
      <c r="E10" s="61"/>
    </row>
    <row r="11" spans="1:5" ht="14.25">
      <c r="A11" s="21" t="s">
        <v>35</v>
      </c>
      <c r="B11" s="43"/>
      <c r="C11" s="70"/>
      <c r="D11" s="5" t="s">
        <v>29</v>
      </c>
      <c r="E11" s="61">
        <v>44</v>
      </c>
    </row>
    <row r="12" spans="1:5" ht="14.25">
      <c r="A12" s="21" t="s">
        <v>36</v>
      </c>
      <c r="B12" s="43"/>
      <c r="C12" s="70"/>
      <c r="D12" s="5" t="s">
        <v>1</v>
      </c>
      <c r="E12" s="61">
        <v>24</v>
      </c>
    </row>
    <row r="13" spans="1:5" ht="14.25">
      <c r="A13" s="21" t="s">
        <v>37</v>
      </c>
      <c r="B13" s="43"/>
      <c r="C13" s="70"/>
      <c r="D13" s="5" t="s">
        <v>2</v>
      </c>
      <c r="E13" s="61"/>
    </row>
    <row r="14" spans="1:5" ht="14.25">
      <c r="A14" s="21" t="s">
        <v>5</v>
      </c>
      <c r="B14" s="43"/>
      <c r="C14" s="70"/>
      <c r="D14" s="6" t="s">
        <v>27</v>
      </c>
      <c r="E14" s="61"/>
    </row>
    <row r="15" spans="1:5" ht="14.25">
      <c r="A15" s="21" t="s">
        <v>7</v>
      </c>
      <c r="B15" s="43"/>
      <c r="C15" s="70"/>
      <c r="D15" s="8" t="s">
        <v>24</v>
      </c>
      <c r="E15" s="61">
        <v>24</v>
      </c>
    </row>
    <row r="16" spans="1:5" ht="14.25">
      <c r="A16" s="21" t="s">
        <v>0</v>
      </c>
      <c r="B16" s="43">
        <v>13</v>
      </c>
      <c r="C16" s="70">
        <v>184.08</v>
      </c>
      <c r="D16" s="9" t="s">
        <v>28</v>
      </c>
      <c r="E16" s="61"/>
    </row>
    <row r="17" spans="1:5" ht="14.25">
      <c r="A17" s="21" t="s">
        <v>12</v>
      </c>
      <c r="B17" s="42">
        <v>1</v>
      </c>
      <c r="C17" s="69">
        <v>15.98</v>
      </c>
      <c r="D17" s="10" t="s">
        <v>25</v>
      </c>
      <c r="E17" s="61"/>
    </row>
    <row r="18" spans="1:5" ht="14.25">
      <c r="A18" s="21" t="s">
        <v>13</v>
      </c>
      <c r="B18" s="43"/>
      <c r="C18" s="70"/>
      <c r="D18" s="8" t="s">
        <v>45</v>
      </c>
      <c r="E18" s="61"/>
    </row>
    <row r="19" spans="1:5" ht="14.25">
      <c r="A19" s="21" t="s">
        <v>14</v>
      </c>
      <c r="B19" s="43">
        <v>1</v>
      </c>
      <c r="C19" s="70">
        <v>11.55</v>
      </c>
      <c r="D19" s="5" t="s">
        <v>64</v>
      </c>
      <c r="E19" s="62"/>
    </row>
    <row r="20" spans="1:5" ht="14.25">
      <c r="A20" s="35" t="s">
        <v>15</v>
      </c>
      <c r="B20" s="43"/>
      <c r="C20" s="70"/>
      <c r="D20" s="5" t="s">
        <v>47</v>
      </c>
      <c r="E20" s="61"/>
    </row>
    <row r="21" spans="1:5" ht="14.25">
      <c r="A21" s="22" t="s">
        <v>38</v>
      </c>
      <c r="B21" s="43"/>
      <c r="C21" s="70"/>
      <c r="D21" s="5" t="s">
        <v>47</v>
      </c>
      <c r="E21" s="61"/>
    </row>
    <row r="22" spans="1:5" ht="15" thickBot="1">
      <c r="A22" s="21" t="s">
        <v>39</v>
      </c>
      <c r="B22" s="43"/>
      <c r="C22" s="70"/>
      <c r="D22" s="5" t="s">
        <v>48</v>
      </c>
      <c r="E22" s="63"/>
    </row>
    <row r="23" spans="1:5" ht="15.75" thickBot="1">
      <c r="A23" s="21" t="s">
        <v>40</v>
      </c>
      <c r="B23" s="43"/>
      <c r="C23" s="70"/>
      <c r="D23" s="11" t="s">
        <v>53</v>
      </c>
      <c r="E23" s="64">
        <f>SUM(E8:E20)</f>
        <v>176</v>
      </c>
    </row>
    <row r="24" spans="1:5" ht="15" thickTop="1">
      <c r="A24" s="21" t="s">
        <v>16</v>
      </c>
      <c r="B24" s="43">
        <v>5</v>
      </c>
      <c r="C24" s="70">
        <v>64.81</v>
      </c>
      <c r="D24" s="4"/>
      <c r="E24" s="65"/>
    </row>
    <row r="25" spans="1:5" ht="14.25">
      <c r="A25" s="23" t="s">
        <v>17</v>
      </c>
      <c r="B25" s="43"/>
      <c r="C25" s="70"/>
      <c r="D25" s="4"/>
      <c r="E25" s="65"/>
    </row>
    <row r="26" spans="1:5" ht="14.25">
      <c r="A26" s="23" t="s">
        <v>22</v>
      </c>
      <c r="B26" s="43"/>
      <c r="C26" s="70"/>
      <c r="D26" s="4"/>
      <c r="E26" s="65"/>
    </row>
    <row r="27" spans="1:5" ht="14.25">
      <c r="A27" s="36" t="s">
        <v>30</v>
      </c>
      <c r="B27" s="45"/>
      <c r="C27" s="71">
        <v>86.54</v>
      </c>
      <c r="D27" s="4"/>
      <c r="E27" s="65"/>
    </row>
    <row r="28" spans="1:5" ht="14.25">
      <c r="A28" s="24" t="s">
        <v>31</v>
      </c>
      <c r="B28" s="46"/>
      <c r="C28" s="69"/>
      <c r="D28" s="4"/>
      <c r="E28" s="65"/>
    </row>
    <row r="29" spans="1:5" ht="14.25">
      <c r="A29" s="25" t="s">
        <v>41</v>
      </c>
      <c r="B29" s="43"/>
      <c r="C29" s="70"/>
      <c r="D29" s="4"/>
      <c r="E29" s="65"/>
    </row>
    <row r="30" spans="1:5" ht="14.25">
      <c r="A30" s="26" t="s">
        <v>32</v>
      </c>
      <c r="B30" s="47"/>
      <c r="C30" s="70"/>
      <c r="D30" s="37"/>
      <c r="E30" s="65"/>
    </row>
    <row r="31" spans="1:5" ht="14.25">
      <c r="A31" s="27" t="s">
        <v>33</v>
      </c>
      <c r="B31" s="47"/>
      <c r="C31" s="70"/>
      <c r="D31" s="1"/>
      <c r="E31" s="65"/>
    </row>
    <row r="32" spans="1:5" ht="14.25">
      <c r="A32" s="28" t="s">
        <v>18</v>
      </c>
      <c r="B32" s="47">
        <v>2</v>
      </c>
      <c r="C32" s="70">
        <v>13.68</v>
      </c>
      <c r="D32" s="1"/>
      <c r="E32" s="65"/>
    </row>
    <row r="33" spans="1:5" ht="14.25">
      <c r="A33" s="29" t="s">
        <v>42</v>
      </c>
      <c r="B33" s="47"/>
      <c r="C33" s="70"/>
      <c r="D33" s="1"/>
      <c r="E33" s="65"/>
    </row>
    <row r="34" spans="1:5" ht="14.25">
      <c r="A34" s="25" t="s">
        <v>20</v>
      </c>
      <c r="B34" s="47"/>
      <c r="C34" s="70"/>
      <c r="D34" s="1"/>
      <c r="E34" s="65"/>
    </row>
    <row r="35" spans="1:5" ht="14.25">
      <c r="A35" s="24" t="s">
        <v>19</v>
      </c>
      <c r="B35" s="47"/>
      <c r="C35" s="70"/>
      <c r="D35" s="1"/>
      <c r="E35" s="65"/>
    </row>
    <row r="36" spans="1:5" ht="14.25">
      <c r="A36" s="25" t="s">
        <v>21</v>
      </c>
      <c r="B36" s="47">
        <v>1</v>
      </c>
      <c r="C36" s="70">
        <v>5.67</v>
      </c>
      <c r="D36" s="1"/>
      <c r="E36" s="65"/>
    </row>
    <row r="37" spans="1:5" ht="14.25">
      <c r="A37" s="38" t="s">
        <v>49</v>
      </c>
      <c r="B37" s="47"/>
      <c r="C37" s="70"/>
      <c r="D37" s="1"/>
      <c r="E37" s="65"/>
    </row>
    <row r="38" spans="1:5" ht="14.25">
      <c r="A38" s="38" t="s">
        <v>50</v>
      </c>
      <c r="B38" s="47"/>
      <c r="C38" s="72">
        <v>2500</v>
      </c>
      <c r="D38" s="1"/>
      <c r="E38" s="65"/>
    </row>
    <row r="39" spans="1:5" ht="14.25">
      <c r="A39" s="38" t="s">
        <v>34</v>
      </c>
      <c r="B39" s="45"/>
      <c r="C39" s="71"/>
      <c r="D39" s="1"/>
      <c r="E39" s="65"/>
    </row>
    <row r="40" spans="1:5" ht="14.25">
      <c r="A40" s="25" t="s">
        <v>63</v>
      </c>
      <c r="B40" s="48"/>
      <c r="C40" s="71"/>
      <c r="D40" s="1"/>
      <c r="E40" s="65"/>
    </row>
    <row r="41" spans="1:5" ht="14.25">
      <c r="A41" s="25"/>
      <c r="B41" s="48"/>
      <c r="C41" s="71"/>
      <c r="D41" s="1"/>
      <c r="E41" s="65"/>
    </row>
    <row r="42" spans="1:5" ht="15" thickBot="1">
      <c r="A42" s="25"/>
      <c r="B42" s="48"/>
      <c r="C42" s="71"/>
      <c r="D42" s="1"/>
      <c r="E42" s="65"/>
    </row>
    <row r="43" spans="1:5" ht="15.75" thickBot="1">
      <c r="A43" s="30" t="s">
        <v>52</v>
      </c>
      <c r="B43" s="49"/>
      <c r="C43" s="73">
        <f>SUM(C8:C42)</f>
        <v>2979</v>
      </c>
      <c r="D43" s="1"/>
      <c r="E43" s="65"/>
    </row>
    <row r="44" spans="1:5" ht="15.75" thickBot="1" thickTop="1">
      <c r="A44" s="39"/>
      <c r="B44" s="50"/>
      <c r="C44" s="58"/>
      <c r="D44" s="31"/>
      <c r="E44" s="66"/>
    </row>
    <row r="45" spans="1:5" ht="14.25">
      <c r="A45" s="3"/>
      <c r="B45" s="51"/>
      <c r="C45" s="52"/>
      <c r="E45" s="51"/>
    </row>
  </sheetData>
  <sheetProtection/>
  <mergeCells count="4">
    <mergeCell ref="A5:D5"/>
    <mergeCell ref="A1:E2"/>
    <mergeCell ref="A3:E3"/>
    <mergeCell ref="A4:E4"/>
  </mergeCells>
  <printOptions horizontalCentered="1" verticalCentered="1"/>
  <pageMargins left="0.7874015748031497" right="0.7874015748031497" top="0" bottom="0.5905511811023623" header="0.5118110236220472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7">
      <selection activeCell="E8" sqref="E8:E18"/>
    </sheetView>
  </sheetViews>
  <sheetFormatPr defaultColWidth="9.140625" defaultRowHeight="12.75"/>
  <cols>
    <col min="1" max="1" width="37.8515625" style="0" customWidth="1"/>
    <col min="2" max="2" width="3.8515625" style="40" customWidth="1"/>
    <col min="3" max="3" width="8.421875" style="40" bestFit="1" customWidth="1"/>
    <col min="4" max="4" width="29.28125" style="0" customWidth="1"/>
    <col min="5" max="5" width="6.140625" style="40" customWidth="1"/>
  </cols>
  <sheetData>
    <row r="1" spans="1:5" ht="12.75">
      <c r="A1" s="78" t="s">
        <v>51</v>
      </c>
      <c r="B1" s="78"/>
      <c r="C1" s="78"/>
      <c r="D1" s="78"/>
      <c r="E1" s="78"/>
    </row>
    <row r="2" spans="1:5" ht="12.75">
      <c r="A2" s="78"/>
      <c r="B2" s="78"/>
      <c r="C2" s="78"/>
      <c r="D2" s="78"/>
      <c r="E2" s="78"/>
    </row>
    <row r="3" spans="1:5" ht="20.25">
      <c r="A3" s="81" t="s">
        <v>71</v>
      </c>
      <c r="B3" s="81"/>
      <c r="C3" s="81"/>
      <c r="D3" s="81"/>
      <c r="E3" s="81"/>
    </row>
    <row r="4" spans="1:5" ht="14.25">
      <c r="A4" s="82" t="s">
        <v>74</v>
      </c>
      <c r="B4" s="82"/>
      <c r="C4" s="82"/>
      <c r="D4" s="82"/>
      <c r="E4" s="82"/>
    </row>
    <row r="5" spans="1:5" ht="12.75">
      <c r="A5" s="79"/>
      <c r="B5" s="79"/>
      <c r="C5" s="79"/>
      <c r="D5" s="79"/>
      <c r="E5" s="59"/>
    </row>
    <row r="6" ht="13.5" thickBot="1"/>
    <row r="7" spans="1:5" ht="36.75" thickBot="1">
      <c r="A7" s="18" t="s">
        <v>9</v>
      </c>
      <c r="B7" s="41" t="s">
        <v>11</v>
      </c>
      <c r="C7" s="53" t="s">
        <v>6</v>
      </c>
      <c r="D7" s="19" t="s">
        <v>8</v>
      </c>
      <c r="E7" s="60" t="s">
        <v>11</v>
      </c>
    </row>
    <row r="8" spans="1:5" ht="15" thickTop="1">
      <c r="A8" s="20" t="s">
        <v>10</v>
      </c>
      <c r="B8" s="42">
        <v>21</v>
      </c>
      <c r="C8" s="74">
        <v>151</v>
      </c>
      <c r="D8" s="7" t="s">
        <v>3</v>
      </c>
      <c r="E8" s="77">
        <v>80</v>
      </c>
    </row>
    <row r="9" spans="1:5" ht="14.25">
      <c r="A9" s="21" t="s">
        <v>23</v>
      </c>
      <c r="B9" s="43">
        <v>1</v>
      </c>
      <c r="C9" s="72">
        <v>9</v>
      </c>
      <c r="D9" s="5" t="s">
        <v>26</v>
      </c>
      <c r="E9" s="61">
        <v>50</v>
      </c>
    </row>
    <row r="10" spans="1:5" ht="14.25">
      <c r="A10" s="32" t="s">
        <v>65</v>
      </c>
      <c r="B10" s="43"/>
      <c r="C10" s="72"/>
      <c r="D10" s="5" t="s">
        <v>4</v>
      </c>
      <c r="E10" s="61">
        <v>116</v>
      </c>
    </row>
    <row r="11" spans="1:5" ht="14.25">
      <c r="A11" s="21" t="s">
        <v>35</v>
      </c>
      <c r="B11" s="43"/>
      <c r="C11" s="72"/>
      <c r="D11" s="5" t="s">
        <v>29</v>
      </c>
      <c r="E11" s="61">
        <v>169</v>
      </c>
    </row>
    <row r="12" spans="1:5" ht="14.25">
      <c r="A12" s="21" t="s">
        <v>36</v>
      </c>
      <c r="B12" s="43"/>
      <c r="C12" s="72"/>
      <c r="D12" s="5" t="s">
        <v>1</v>
      </c>
      <c r="E12" s="61">
        <v>36</v>
      </c>
    </row>
    <row r="13" spans="1:5" ht="14.25">
      <c r="A13" s="21" t="s">
        <v>37</v>
      </c>
      <c r="B13" s="43">
        <v>1</v>
      </c>
      <c r="C13" s="72">
        <v>5</v>
      </c>
      <c r="D13" s="5" t="s">
        <v>2</v>
      </c>
      <c r="E13" s="61"/>
    </row>
    <row r="14" spans="1:5" ht="14.25">
      <c r="A14" s="21" t="s">
        <v>5</v>
      </c>
      <c r="B14" s="43"/>
      <c r="C14" s="72"/>
      <c r="D14" s="6" t="s">
        <v>27</v>
      </c>
      <c r="E14" s="61"/>
    </row>
    <row r="15" spans="1:5" ht="14.25">
      <c r="A15" s="21" t="s">
        <v>7</v>
      </c>
      <c r="B15" s="43"/>
      <c r="C15" s="72"/>
      <c r="D15" s="8" t="s">
        <v>24</v>
      </c>
      <c r="E15" s="61"/>
    </row>
    <row r="16" spans="1:5" ht="14.25">
      <c r="A16" s="21" t="s">
        <v>0</v>
      </c>
      <c r="B16" s="43">
        <v>16</v>
      </c>
      <c r="C16" s="72">
        <v>313</v>
      </c>
      <c r="D16" s="9" t="s">
        <v>28</v>
      </c>
      <c r="E16" s="61"/>
    </row>
    <row r="17" spans="1:5" ht="14.25">
      <c r="A17" s="21" t="s">
        <v>12</v>
      </c>
      <c r="B17" s="42"/>
      <c r="C17" s="74"/>
      <c r="D17" s="10" t="s">
        <v>25</v>
      </c>
      <c r="E17" s="61"/>
    </row>
    <row r="18" spans="1:5" ht="14.25">
      <c r="A18" s="21" t="s">
        <v>13</v>
      </c>
      <c r="B18" s="43"/>
      <c r="C18" s="72"/>
      <c r="D18" s="8" t="s">
        <v>45</v>
      </c>
      <c r="E18" s="61"/>
    </row>
    <row r="19" spans="1:5" ht="14.25">
      <c r="A19" s="21" t="s">
        <v>14</v>
      </c>
      <c r="B19" s="43">
        <v>1</v>
      </c>
      <c r="C19" s="72">
        <v>10</v>
      </c>
      <c r="D19" s="5" t="s">
        <v>64</v>
      </c>
      <c r="E19" s="62"/>
    </row>
    <row r="20" spans="1:5" ht="14.25">
      <c r="A20" s="35" t="s">
        <v>15</v>
      </c>
      <c r="B20" s="43"/>
      <c r="C20" s="72"/>
      <c r="D20" s="5" t="s">
        <v>47</v>
      </c>
      <c r="E20" s="61"/>
    </row>
    <row r="21" spans="1:5" ht="14.25">
      <c r="A21" s="22" t="s">
        <v>38</v>
      </c>
      <c r="B21" s="43"/>
      <c r="C21" s="72"/>
      <c r="D21" s="5" t="s">
        <v>47</v>
      </c>
      <c r="E21" s="61"/>
    </row>
    <row r="22" spans="1:5" ht="15" thickBot="1">
      <c r="A22" s="21" t="s">
        <v>39</v>
      </c>
      <c r="B22" s="43"/>
      <c r="C22" s="72"/>
      <c r="D22" s="5" t="s">
        <v>48</v>
      </c>
      <c r="E22" s="63"/>
    </row>
    <row r="23" spans="1:5" ht="15.75" thickBot="1">
      <c r="A23" s="21" t="s">
        <v>40</v>
      </c>
      <c r="B23" s="43"/>
      <c r="C23" s="72"/>
      <c r="D23" s="11" t="s">
        <v>53</v>
      </c>
      <c r="E23" s="64">
        <v>451</v>
      </c>
    </row>
    <row r="24" spans="1:5" ht="15" thickTop="1">
      <c r="A24" s="21" t="s">
        <v>16</v>
      </c>
      <c r="B24" s="43">
        <v>6</v>
      </c>
      <c r="C24" s="72">
        <v>93</v>
      </c>
      <c r="D24" s="4"/>
      <c r="E24" s="65"/>
    </row>
    <row r="25" spans="1:5" ht="14.25">
      <c r="A25" s="23" t="s">
        <v>17</v>
      </c>
      <c r="B25" s="43"/>
      <c r="C25" s="72"/>
      <c r="D25" s="4"/>
      <c r="E25" s="65"/>
    </row>
    <row r="26" spans="1:5" ht="14.25">
      <c r="A26" s="23" t="s">
        <v>22</v>
      </c>
      <c r="B26" s="43"/>
      <c r="C26" s="72"/>
      <c r="D26" s="4"/>
      <c r="E26" s="65"/>
    </row>
    <row r="27" spans="1:5" ht="14.25">
      <c r="A27" s="36" t="s">
        <v>30</v>
      </c>
      <c r="B27" s="45"/>
      <c r="C27" s="75"/>
      <c r="D27" s="4"/>
      <c r="E27" s="65"/>
    </row>
    <row r="28" spans="1:5" ht="14.25">
      <c r="A28" s="24" t="s">
        <v>31</v>
      </c>
      <c r="B28" s="46">
        <v>4</v>
      </c>
      <c r="C28" s="74">
        <v>164</v>
      </c>
      <c r="D28" s="4"/>
      <c r="E28" s="65"/>
    </row>
    <row r="29" spans="1:5" ht="14.25">
      <c r="A29" s="25" t="s">
        <v>41</v>
      </c>
      <c r="B29" s="43">
        <v>1</v>
      </c>
      <c r="C29" s="72">
        <v>76</v>
      </c>
      <c r="D29" s="4"/>
      <c r="E29" s="65"/>
    </row>
    <row r="30" spans="1:5" ht="14.25">
      <c r="A30" s="26" t="s">
        <v>32</v>
      </c>
      <c r="B30" s="47"/>
      <c r="C30" s="72"/>
      <c r="D30" s="37"/>
      <c r="E30" s="65"/>
    </row>
    <row r="31" spans="1:5" ht="14.25">
      <c r="A31" s="27" t="s">
        <v>33</v>
      </c>
      <c r="B31" s="47"/>
      <c r="C31" s="72"/>
      <c r="D31" s="1"/>
      <c r="E31" s="65"/>
    </row>
    <row r="32" spans="1:5" ht="14.25">
      <c r="A32" s="28" t="s">
        <v>18</v>
      </c>
      <c r="B32" s="47">
        <v>3</v>
      </c>
      <c r="C32" s="72">
        <v>36</v>
      </c>
      <c r="D32" s="1"/>
      <c r="E32" s="65"/>
    </row>
    <row r="33" spans="1:5" ht="14.25">
      <c r="A33" s="29" t="s">
        <v>42</v>
      </c>
      <c r="B33" s="47">
        <v>2</v>
      </c>
      <c r="C33" s="72">
        <v>155</v>
      </c>
      <c r="D33" s="1"/>
      <c r="E33" s="65"/>
    </row>
    <row r="34" spans="1:5" ht="14.25">
      <c r="A34" s="25" t="s">
        <v>20</v>
      </c>
      <c r="B34" s="47"/>
      <c r="C34" s="72"/>
      <c r="D34" s="1"/>
      <c r="E34" s="65"/>
    </row>
    <row r="35" spans="1:5" ht="14.25">
      <c r="A35" s="24" t="s">
        <v>19</v>
      </c>
      <c r="B35" s="47"/>
      <c r="C35" s="72"/>
      <c r="D35" s="1"/>
      <c r="E35" s="65"/>
    </row>
    <row r="36" spans="1:5" ht="14.25">
      <c r="A36" s="25" t="s">
        <v>21</v>
      </c>
      <c r="B36" s="47">
        <v>1</v>
      </c>
      <c r="C36" s="72">
        <v>14</v>
      </c>
      <c r="D36" s="1"/>
      <c r="E36" s="65"/>
    </row>
    <row r="37" spans="1:5" ht="14.25">
      <c r="A37" s="38" t="s">
        <v>49</v>
      </c>
      <c r="B37" s="47"/>
      <c r="C37" s="72"/>
      <c r="D37" s="1"/>
      <c r="E37" s="65"/>
    </row>
    <row r="38" spans="1:5" ht="14.25">
      <c r="A38" s="38" t="s">
        <v>50</v>
      </c>
      <c r="B38" s="47">
        <v>1</v>
      </c>
      <c r="C38" s="72">
        <v>2500</v>
      </c>
      <c r="D38" s="1"/>
      <c r="E38" s="65"/>
    </row>
    <row r="39" spans="1:5" ht="14.25">
      <c r="A39" s="38" t="s">
        <v>34</v>
      </c>
      <c r="B39" s="45"/>
      <c r="C39" s="75"/>
      <c r="D39" s="1"/>
      <c r="E39" s="65"/>
    </row>
    <row r="40" spans="1:5" ht="14.25">
      <c r="A40" s="25" t="s">
        <v>63</v>
      </c>
      <c r="B40" s="48"/>
      <c r="C40" s="71"/>
      <c r="D40" s="76"/>
      <c r="E40" s="65"/>
    </row>
    <row r="41" spans="1:5" ht="14.25">
      <c r="A41" s="25"/>
      <c r="B41" s="48"/>
      <c r="C41" s="71"/>
      <c r="D41" s="1"/>
      <c r="E41" s="65"/>
    </row>
    <row r="42" spans="1:5" ht="15" thickBot="1">
      <c r="A42" s="25"/>
      <c r="B42" s="48"/>
      <c r="C42" s="71"/>
      <c r="D42" s="1"/>
      <c r="E42" s="65"/>
    </row>
    <row r="43" spans="1:5" ht="15.75" thickBot="1">
      <c r="A43" s="30" t="s">
        <v>52</v>
      </c>
      <c r="B43" s="49"/>
      <c r="C43" s="73">
        <f>SUM(C8:C42)</f>
        <v>3526</v>
      </c>
      <c r="D43" s="1"/>
      <c r="E43" s="65"/>
    </row>
    <row r="44" spans="1:5" ht="15.75" thickBot="1" thickTop="1">
      <c r="A44" s="39"/>
      <c r="B44" s="50"/>
      <c r="C44" s="58"/>
      <c r="D44" s="31"/>
      <c r="E44" s="66"/>
    </row>
    <row r="45" spans="1:5" ht="14.25">
      <c r="A45" s="3"/>
      <c r="B45" s="51"/>
      <c r="C45" s="52"/>
      <c r="E45" s="51"/>
    </row>
  </sheetData>
  <sheetProtection/>
  <mergeCells count="4">
    <mergeCell ref="A5:D5"/>
    <mergeCell ref="A1:E2"/>
    <mergeCell ref="A3:E3"/>
    <mergeCell ref="A4:E4"/>
  </mergeCells>
  <printOptions horizontalCentered="1" verticalCentered="1"/>
  <pageMargins left="0.7874015748031497" right="0.7874015748031497" top="0" bottom="0.5905511811023623" header="0.5118110236220472" footer="0.1574803149606299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3"/>
  <sheetViews>
    <sheetView zoomScalePageLayoutView="0" workbookViewId="0" topLeftCell="A1">
      <selection activeCell="M19" sqref="M19"/>
    </sheetView>
  </sheetViews>
  <sheetFormatPr defaultColWidth="9.140625" defaultRowHeight="12.75"/>
  <cols>
    <col min="1" max="1" width="28.7109375" style="0" customWidth="1"/>
    <col min="2" max="2" width="17.57421875" style="0" customWidth="1"/>
    <col min="3" max="3" width="17.28125" style="0" customWidth="1"/>
    <col min="4" max="4" width="13.421875" style="0" customWidth="1"/>
  </cols>
  <sheetData>
    <row r="2" spans="1:4" ht="18">
      <c r="A2" s="12"/>
      <c r="B2" s="13" t="s">
        <v>55</v>
      </c>
      <c r="C2" s="12"/>
      <c r="D2" s="12"/>
    </row>
    <row r="4" spans="1:6" ht="15.75">
      <c r="A4" s="14"/>
      <c r="B4" s="14"/>
      <c r="C4" s="14"/>
      <c r="D4" s="14"/>
      <c r="E4" s="15"/>
      <c r="F4" s="15"/>
    </row>
    <row r="5" spans="1:6" ht="15.75">
      <c r="A5" s="83" t="s">
        <v>75</v>
      </c>
      <c r="B5" s="83"/>
      <c r="C5" s="83"/>
      <c r="D5" s="83"/>
      <c r="E5" s="15"/>
      <c r="F5" s="15"/>
    </row>
    <row r="6" spans="1:6" ht="15.75">
      <c r="A6" s="83" t="s">
        <v>76</v>
      </c>
      <c r="B6" s="83"/>
      <c r="C6" s="83"/>
      <c r="D6" s="83"/>
      <c r="E6" s="15"/>
      <c r="F6" s="15"/>
    </row>
    <row r="7" spans="1:6" ht="15.75">
      <c r="A7" s="14"/>
      <c r="B7" s="14"/>
      <c r="C7" s="14"/>
      <c r="D7" s="14"/>
      <c r="E7" s="15"/>
      <c r="F7" s="15"/>
    </row>
    <row r="8" spans="1:6" ht="18">
      <c r="A8" s="14"/>
      <c r="B8" s="33"/>
      <c r="C8" s="14"/>
      <c r="D8" s="14"/>
      <c r="E8" s="14"/>
      <c r="F8" s="15"/>
    </row>
    <row r="10" spans="1:4" ht="15.75">
      <c r="A10" s="16" t="s">
        <v>56</v>
      </c>
      <c r="B10" s="16" t="s">
        <v>57</v>
      </c>
      <c r="C10" s="16" t="s">
        <v>58</v>
      </c>
      <c r="D10" s="16" t="s">
        <v>53</v>
      </c>
    </row>
    <row r="11" spans="1:4" ht="12.75">
      <c r="A11" s="17" t="s">
        <v>59</v>
      </c>
      <c r="B11" s="17">
        <v>8285</v>
      </c>
      <c r="C11" s="17">
        <v>2500</v>
      </c>
      <c r="D11" s="17">
        <f>SUM(B11:C11)</f>
        <v>10785</v>
      </c>
    </row>
    <row r="12" spans="1:4" ht="12.75">
      <c r="A12" s="17"/>
      <c r="B12" s="17"/>
      <c r="C12" s="17"/>
      <c r="D12" s="17"/>
    </row>
    <row r="13" spans="1:4" ht="12.75">
      <c r="A13" s="17" t="s">
        <v>61</v>
      </c>
      <c r="B13" s="17">
        <v>1026</v>
      </c>
      <c r="C13" s="17">
        <v>2500</v>
      </c>
      <c r="D13" s="17">
        <f>SUM(B13:C13)</f>
        <v>3526</v>
      </c>
    </row>
    <row r="14" spans="1:4" ht="12.75">
      <c r="A14" s="17" t="s">
        <v>62</v>
      </c>
      <c r="B14" s="17"/>
      <c r="C14" s="17"/>
      <c r="D14" s="17"/>
    </row>
    <row r="15" spans="1:4" ht="12.75">
      <c r="A15" s="17"/>
      <c r="B15" s="17"/>
      <c r="C15" s="17"/>
      <c r="D15" s="17"/>
    </row>
    <row r="16" spans="1:4" ht="12.75">
      <c r="A16" s="17" t="s">
        <v>66</v>
      </c>
      <c r="B16" s="17">
        <v>877</v>
      </c>
      <c r="C16" s="17">
        <v>1129</v>
      </c>
      <c r="D16" s="67">
        <f>SUM(B16:C16)</f>
        <v>2006</v>
      </c>
    </row>
    <row r="17" spans="1:4" ht="12.75">
      <c r="A17" s="17" t="s">
        <v>67</v>
      </c>
      <c r="B17" s="17"/>
      <c r="C17" s="17"/>
      <c r="D17" s="17"/>
    </row>
    <row r="18" spans="1:4" ht="12.75">
      <c r="A18" s="17"/>
      <c r="B18" s="17"/>
      <c r="C18" s="17"/>
      <c r="D18" s="17"/>
    </row>
    <row r="19" spans="1:4" ht="12.75">
      <c r="A19" s="17" t="s">
        <v>61</v>
      </c>
      <c r="B19" s="17">
        <v>479</v>
      </c>
      <c r="C19" s="17">
        <v>2500</v>
      </c>
      <c r="D19" s="17">
        <f>SUM(B19:C19)</f>
        <v>2979</v>
      </c>
    </row>
    <row r="20" spans="1:4" ht="12.75">
      <c r="A20" s="17" t="s">
        <v>68</v>
      </c>
      <c r="B20" s="17"/>
      <c r="C20" s="17"/>
      <c r="D20" s="17"/>
    </row>
    <row r="21" spans="1:4" ht="12.75">
      <c r="A21" s="17"/>
      <c r="B21" s="17"/>
      <c r="C21" s="17"/>
      <c r="D21" s="17"/>
    </row>
    <row r="22" spans="1:4" ht="12.75">
      <c r="A22" s="17"/>
      <c r="B22" s="17"/>
      <c r="C22" s="17"/>
      <c r="D22" s="17"/>
    </row>
    <row r="23" spans="1:4" ht="15.75">
      <c r="A23" s="16" t="s">
        <v>60</v>
      </c>
      <c r="B23" s="16">
        <f>SUM(B11:B19)</f>
        <v>10667</v>
      </c>
      <c r="C23" s="16">
        <f>SUM(C11:C19)</f>
        <v>8629</v>
      </c>
      <c r="D23" s="16">
        <f>SUM(D11:D19)</f>
        <v>19296</v>
      </c>
    </row>
  </sheetData>
  <sheetProtection/>
  <mergeCells count="2">
    <mergeCell ref="A5:D5"/>
    <mergeCell ref="A6:D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ALLEGATO B</dc:title>
  <dc:subject>SCHEMA DELLE SUPERFICI INTERNE-ESTERNE-SERV. IGIENICI</dc:subject>
  <dc:creator>Microsoft Corporation</dc:creator>
  <cp:keywords/>
  <dc:description/>
  <cp:lastModifiedBy>Marco FANELLI</cp:lastModifiedBy>
  <cp:lastPrinted>2010-06-17T12:52:46Z</cp:lastPrinted>
  <dcterms:created xsi:type="dcterms:W3CDTF">1996-11-05T10:16:36Z</dcterms:created>
  <dcterms:modified xsi:type="dcterms:W3CDTF">2020-11-16T15:04:56Z</dcterms:modified>
  <cp:category/>
  <cp:version/>
  <cp:contentType/>
  <cp:contentStatus/>
</cp:coreProperties>
</file>