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19320" windowHeight="12465" activeTab="0"/>
  </bookViews>
  <sheets>
    <sheet name="ammontare premi stanziati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<sst xmlns="http://schemas.openxmlformats.org/spreadsheetml/2006/main" count="21" uniqueCount="18">
  <si>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PERSONALE DELLE CATEGORIE</t>
  </si>
  <si>
    <t>Personale delle categorie del Consiglio regionale</t>
  </si>
  <si>
    <t>Personale Agenzia del Lavoro con rapporto di lavoro di natura privatistica</t>
  </si>
  <si>
    <t>TOTALE</t>
  </si>
  <si>
    <t>PERSONALE DIRIGENZIALE</t>
  </si>
  <si>
    <t>Personale dirigenziale del Consiglio regionale</t>
  </si>
  <si>
    <t xml:space="preserve">Giunta </t>
  </si>
  <si>
    <t>TOTALE COMPLESSIVO</t>
  </si>
  <si>
    <t>Particolare Posizione Organizzativa</t>
  </si>
  <si>
    <t>Salario di risultato</t>
  </si>
  <si>
    <t>Miglioramento servizi</t>
  </si>
  <si>
    <t>Progetti di gruppo</t>
  </si>
  <si>
    <r>
      <t xml:space="preserve">Importo risorse destinate                       </t>
    </r>
    <r>
      <rPr>
        <b/>
        <sz val="8"/>
        <rFont val="Arial Unicode MS"/>
        <family val="2"/>
      </rPr>
      <t>(21,26% RETR. POS.)</t>
    </r>
  </si>
  <si>
    <t xml:space="preserve">Retribuzione di risultato </t>
  </si>
  <si>
    <t>Giunta e Istituzioni scolastiche</t>
  </si>
  <si>
    <t>Corpo forestale della Valle d'Aosta e Corpo valdostano dei vigili del Fuoco</t>
  </si>
  <si>
    <t>Retribuzione di posizione</t>
  </si>
  <si>
    <t>Totale risorse FUA destinate all'incentivazione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</si>
</sst>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3" fontId="0" fillId="0" borderId="0" xfId="45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2" fillId="0" borderId="11" xfId="45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43" fontId="3" fillId="0" borderId="13" xfId="45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43" fontId="2" fillId="0" borderId="15" xfId="45" applyFont="1" applyBorder="1" applyAlignment="1">
      <alignment horizontal="left" vertical="center"/>
    </xf>
    <xf numFmtId="43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left" vertical="center" wrapText="1"/>
    </xf>
    <xf numFmtId="43" fontId="3" fillId="0" borderId="0" xfId="45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43" fontId="3" fillId="0" borderId="17" xfId="45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43" fontId="45" fillId="0" borderId="13" xfId="45" applyFont="1" applyBorder="1" applyAlignment="1">
      <alignment horizontal="left" vertical="center"/>
    </xf>
    <xf numFmtId="43" fontId="45" fillId="0" borderId="0" xfId="45" applyFont="1" applyFill="1" applyBorder="1" applyAlignment="1">
      <alignment horizontal="left" vertical="center"/>
    </xf>
    <xf numFmtId="43" fontId="45" fillId="0" borderId="13" xfId="45" applyFont="1" applyFill="1" applyBorder="1" applyAlignment="1">
      <alignment horizontal="left" vertical="center"/>
    </xf>
    <xf numFmtId="43" fontId="46" fillId="0" borderId="15" xfId="45" applyFont="1" applyBorder="1" applyAlignment="1">
      <alignment horizontal="left" vertical="center"/>
    </xf>
    <xf numFmtId="43" fontId="46" fillId="0" borderId="18" xfId="45" applyFont="1" applyFill="1" applyBorder="1" applyAlignment="1">
      <alignment horizontal="left" vertical="center"/>
    </xf>
    <xf numFmtId="43" fontId="46" fillId="0" borderId="18" xfId="45" applyFont="1" applyBorder="1" applyAlignment="1">
      <alignment horizontal="left" vertical="center"/>
    </xf>
    <xf numFmtId="43" fontId="1" fillId="0" borderId="0" xfId="0" applyNumberFormat="1" applyFont="1" applyBorder="1" applyAlignment="1">
      <alignment/>
    </xf>
    <xf numFmtId="43" fontId="3" fillId="0" borderId="0" xfId="45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45" applyFont="1" applyBorder="1" applyAlignment="1">
      <alignment horizontal="left" vertical="center"/>
    </xf>
    <xf numFmtId="43" fontId="3" fillId="0" borderId="10" xfId="45" applyFont="1" applyFill="1" applyBorder="1" applyAlignment="1">
      <alignment horizontal="left" vertical="center"/>
    </xf>
    <xf numFmtId="43" fontId="3" fillId="0" borderId="10" xfId="45" applyFont="1" applyBorder="1" applyAlignment="1">
      <alignment horizontal="left" vertical="center"/>
    </xf>
    <xf numFmtId="43" fontId="2" fillId="0" borderId="10" xfId="45" applyFont="1" applyBorder="1" applyAlignment="1">
      <alignment horizontal="left" vertical="center"/>
    </xf>
    <xf numFmtId="43" fontId="1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Layout" workbookViewId="0" topLeftCell="A1">
      <selection activeCell="F4" sqref="F4"/>
    </sheetView>
  </sheetViews>
  <sheetFormatPr defaultColWidth="9.140625" defaultRowHeight="12.75"/>
  <cols>
    <col min="1" max="1" width="41.8515625" style="0" customWidth="1"/>
    <col min="2" max="2" width="20.8515625" style="0" customWidth="1"/>
    <col min="3" max="3" width="17.8515625" style="0" customWidth="1"/>
    <col min="4" max="4" width="16.8515625" style="0" customWidth="1"/>
    <col min="5" max="5" width="14.8515625" style="0" customWidth="1"/>
    <col min="6" max="6" width="14.00390625" style="0" customWidth="1"/>
    <col min="7" max="7" width="14.57421875" style="0" customWidth="1"/>
    <col min="8" max="8" width="11.28125" style="0" bestFit="1" customWidth="1"/>
    <col min="9" max="9" width="13.57421875" style="0" customWidth="1"/>
    <col min="10" max="10" width="12.8515625" style="0" bestFit="1" customWidth="1"/>
    <col min="11" max="11" width="18.7109375" style="0" customWidth="1"/>
  </cols>
  <sheetData>
    <row r="1" spans="2:6" ht="15" customHeight="1">
      <c r="B1" s="14"/>
      <c r="C1" s="14"/>
      <c r="D1" s="14"/>
      <c r="E1" s="14"/>
      <c r="F1" s="14"/>
    </row>
    <row r="2" spans="1:8" ht="48.75" customHeight="1">
      <c r="A2" s="17" t="s">
        <v>0</v>
      </c>
      <c r="B2" s="2" t="s">
        <v>17</v>
      </c>
      <c r="C2" s="2" t="s">
        <v>9</v>
      </c>
      <c r="D2" s="12" t="s">
        <v>8</v>
      </c>
      <c r="E2" s="12" t="s">
        <v>10</v>
      </c>
      <c r="F2" s="12" t="s">
        <v>11</v>
      </c>
      <c r="G2" s="14"/>
      <c r="H2" s="19"/>
    </row>
    <row r="3" spans="1:11" ht="21.75" customHeight="1">
      <c r="A3" s="5" t="s">
        <v>14</v>
      </c>
      <c r="B3" s="7">
        <f>+C3+D3+E3+F3</f>
        <v>2841704.3800000004</v>
      </c>
      <c r="C3" s="21">
        <f>2026674.1+27000</f>
        <v>2053674.1</v>
      </c>
      <c r="D3" s="20">
        <v>513529.6</v>
      </c>
      <c r="E3" s="20">
        <f>58347.18-9712.5</f>
        <v>48634.68</v>
      </c>
      <c r="F3" s="20">
        <f>244866-F5-F9</f>
        <v>225866</v>
      </c>
      <c r="G3" s="13"/>
      <c r="H3" s="16"/>
      <c r="I3" s="3"/>
      <c r="J3" s="1"/>
      <c r="K3" s="3"/>
    </row>
    <row r="4" spans="1:9" ht="9" customHeight="1">
      <c r="A4" s="15"/>
      <c r="B4" s="7">
        <f>+C4+D4+E4+F4</f>
        <v>0</v>
      </c>
      <c r="C4" s="21"/>
      <c r="D4" s="22"/>
      <c r="E4" s="22"/>
      <c r="F4" s="22"/>
      <c r="G4" s="13"/>
      <c r="H4" s="14"/>
      <c r="I4" s="3"/>
    </row>
    <row r="5" spans="1:9" ht="31.5" customHeight="1">
      <c r="A5" s="15" t="s">
        <v>15</v>
      </c>
      <c r="B5" s="7">
        <f>+C5+D5+E5+F5</f>
        <v>40912.5</v>
      </c>
      <c r="C5" s="21"/>
      <c r="D5" s="22">
        <v>19200</v>
      </c>
      <c r="E5" s="22">
        <f>1491+8221.5</f>
        <v>9712.5</v>
      </c>
      <c r="F5" s="22">
        <v>12000</v>
      </c>
      <c r="G5" s="13"/>
      <c r="H5" s="16"/>
      <c r="I5" s="3"/>
    </row>
    <row r="6" spans="1:8" ht="9" customHeight="1">
      <c r="A6" s="15"/>
      <c r="B6" s="7">
        <f>+C6+D6+E6+F6</f>
        <v>0</v>
      </c>
      <c r="C6" s="21"/>
      <c r="D6" s="22"/>
      <c r="E6" s="22"/>
      <c r="F6" s="22"/>
      <c r="G6" s="13"/>
      <c r="H6" s="14"/>
    </row>
    <row r="7" spans="1:11" ht="30">
      <c r="A7" s="5" t="s">
        <v>2</v>
      </c>
      <c r="B7" s="7">
        <f>+C7+D7+E7+F7</f>
        <v>15828.3</v>
      </c>
      <c r="C7" s="21">
        <v>15828.3</v>
      </c>
      <c r="D7" s="20"/>
      <c r="E7" s="20"/>
      <c r="F7" s="20"/>
      <c r="G7" s="14"/>
      <c r="H7" s="14"/>
      <c r="I7" s="3"/>
      <c r="K7" s="3"/>
    </row>
    <row r="8" spans="1:11" ht="21.75" customHeight="1" thickBot="1">
      <c r="A8" s="8" t="s">
        <v>3</v>
      </c>
      <c r="B8" s="10">
        <f>SUM(B3:B7)</f>
        <v>2898445.18</v>
      </c>
      <c r="C8" s="24">
        <f>SUM(C3:C7)</f>
        <v>2069502.4000000001</v>
      </c>
      <c r="D8" s="25">
        <f>SUM(D3:D7)</f>
        <v>532729.6</v>
      </c>
      <c r="E8" s="25">
        <f>SUM(E3:E7)</f>
        <v>58347.18</v>
      </c>
      <c r="F8" s="23">
        <f>SUM(F3:F7)</f>
        <v>237866</v>
      </c>
      <c r="G8" s="14"/>
      <c r="H8" s="14"/>
      <c r="K8" s="3"/>
    </row>
    <row r="9" spans="1:9" ht="21.75" customHeight="1" thickTop="1">
      <c r="A9" s="6" t="s">
        <v>1</v>
      </c>
      <c r="B9" s="7">
        <f>+C9+D9+E9+F9</f>
        <v>23000.4</v>
      </c>
      <c r="C9" s="20"/>
      <c r="D9" s="20">
        <v>16000.4</v>
      </c>
      <c r="E9" s="20">
        <v>0</v>
      </c>
      <c r="F9" s="20">
        <v>7000</v>
      </c>
      <c r="G9" s="14"/>
      <c r="H9" s="14"/>
      <c r="I9" s="3"/>
    </row>
    <row r="10" spans="1:8" ht="21.75" customHeight="1">
      <c r="A10" s="9" t="s">
        <v>7</v>
      </c>
      <c r="B10" s="4">
        <f>+B8+B9</f>
        <v>2921445.58</v>
      </c>
      <c r="C10" s="4">
        <f>+C8+C9</f>
        <v>2069502.4000000001</v>
      </c>
      <c r="D10" s="4">
        <f>+D8+D9</f>
        <v>548730</v>
      </c>
      <c r="E10" s="4">
        <f>+E8+E9</f>
        <v>58347.18</v>
      </c>
      <c r="F10" s="4">
        <f>+F8+F9</f>
        <v>244866</v>
      </c>
      <c r="G10" s="14"/>
      <c r="H10" s="14"/>
    </row>
    <row r="11" ht="21.75" customHeight="1">
      <c r="I11" s="3"/>
    </row>
    <row r="12" spans="1:7" ht="54" customHeight="1">
      <c r="A12" s="17" t="s">
        <v>4</v>
      </c>
      <c r="B12" s="2" t="s">
        <v>16</v>
      </c>
      <c r="C12" s="2" t="s">
        <v>12</v>
      </c>
      <c r="D12" s="2" t="s">
        <v>13</v>
      </c>
      <c r="E12" s="28"/>
      <c r="F12" s="13"/>
      <c r="G12" s="3"/>
    </row>
    <row r="13" spans="1:5" ht="21.75" customHeight="1">
      <c r="A13" s="5" t="s">
        <v>6</v>
      </c>
      <c r="B13" s="18">
        <f>3236356.63-108070.57-149101.94</f>
        <v>2979184.12</v>
      </c>
      <c r="C13" s="18">
        <f>B13*21.26/100</f>
        <v>633374.543912</v>
      </c>
      <c r="D13" s="30">
        <v>690000</v>
      </c>
      <c r="E13" s="16"/>
    </row>
    <row r="14" spans="1:5" ht="7.5" customHeight="1">
      <c r="A14" s="5"/>
      <c r="B14" s="7"/>
      <c r="C14" s="7"/>
      <c r="D14" s="31"/>
      <c r="E14" s="27"/>
    </row>
    <row r="15" spans="1:7" ht="29.25" customHeight="1">
      <c r="A15" s="5" t="s">
        <v>15</v>
      </c>
      <c r="B15" s="7">
        <v>108070.57</v>
      </c>
      <c r="C15" s="7">
        <f>B15*28/100</f>
        <v>30259.7596</v>
      </c>
      <c r="D15" s="31"/>
      <c r="E15" s="27"/>
      <c r="F15" s="3"/>
      <c r="G15" s="3"/>
    </row>
    <row r="16" spans="1:5" ht="9.75" customHeight="1">
      <c r="A16" s="5"/>
      <c r="B16" s="7"/>
      <c r="C16" s="7"/>
      <c r="D16" s="31"/>
      <c r="E16" s="27"/>
    </row>
    <row r="17" spans="1:5" ht="21.75" customHeight="1" thickBot="1">
      <c r="A17" s="8" t="s">
        <v>3</v>
      </c>
      <c r="B17" s="10">
        <f>+B13+B15</f>
        <v>3087254.69</v>
      </c>
      <c r="C17" s="10">
        <f>+C13+C15</f>
        <v>663634.303512</v>
      </c>
      <c r="D17" s="32">
        <f>+D13+D15</f>
        <v>690000</v>
      </c>
      <c r="E17" s="29"/>
    </row>
    <row r="18" spans="1:5" ht="21.75" customHeight="1" thickTop="1">
      <c r="A18" s="6" t="s">
        <v>5</v>
      </c>
      <c r="B18" s="31">
        <v>149101.94</v>
      </c>
      <c r="C18" s="31">
        <f>B18*21.26/100</f>
        <v>31699.072444</v>
      </c>
      <c r="D18" s="31"/>
      <c r="E18" s="27"/>
    </row>
    <row r="19" spans="1:5" ht="6.75" customHeight="1">
      <c r="A19" s="6"/>
      <c r="B19" s="31"/>
      <c r="C19" s="31"/>
      <c r="D19" s="31"/>
      <c r="E19" s="27"/>
    </row>
    <row r="20" spans="1:5" ht="15">
      <c r="A20" s="9" t="s">
        <v>7</v>
      </c>
      <c r="B20" s="11">
        <f>+B17+B18</f>
        <v>3236356.63</v>
      </c>
      <c r="C20" s="11">
        <f>+C17+C18</f>
        <v>695333.3759560001</v>
      </c>
      <c r="D20" s="33">
        <f>+D17+D18</f>
        <v>690000</v>
      </c>
      <c r="E20" s="26"/>
    </row>
    <row r="21" ht="12.75">
      <c r="C21" s="1"/>
    </row>
    <row r="23" ht="12.75">
      <c r="D23" s="3"/>
    </row>
    <row r="24" spans="2:3" ht="12.75">
      <c r="B24" s="3"/>
      <c r="C24" s="3"/>
    </row>
  </sheetData>
  <sheetProtection/>
  <printOptions horizontalCentered="1"/>
  <pageMargins left="0.35433070866141736" right="0.1968503937007874" top="0.7874015748031497" bottom="0.5905511811023623" header="0.5118110236220472" footer="0.2755905511811024"/>
  <pageSetup fitToHeight="1" fitToWidth="1" horizontalDpi="600" verticalDpi="600" orientation="landscape" paperSize="9" r:id="rId1"/>
  <headerFooter alignWithMargins="0">
    <oddHeader>&amp;C&amp;16AMMONTARE DEI PREMI STANZIATI ANNO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SStagnoli</dc:creator>
  <cp:keywords/>
  <dc:description/>
  <cp:lastModifiedBy>Sandra STAGNOLI</cp:lastModifiedBy>
  <cp:lastPrinted>2018-04-05T13:39:02Z</cp:lastPrinted>
  <dcterms:created xsi:type="dcterms:W3CDTF">2012-12-07T07:35:17Z</dcterms:created>
  <dcterms:modified xsi:type="dcterms:W3CDTF">2018-04-06T08:52:50Z</dcterms:modified>
  <cp:category/>
  <cp:version/>
  <cp:contentType/>
  <cp:contentStatus/>
</cp:coreProperties>
</file>