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480" windowWidth="25230" windowHeight="12450" activeTab="2"/>
  </bookViews>
  <sheets>
    <sheet name="Riferimenti normativi" sheetId="1" r:id="rId1"/>
    <sheet name="Istruzioni" sheetId="2" r:id="rId2"/>
    <sheet name="Esempio" sheetId="3" r:id="rId3"/>
    <sheet name="Incrementi" sheetId="4" r:id="rId4"/>
    <sheet name="Fatture" sheetId="5" r:id="rId5"/>
  </sheets>
  <definedNames>
    <definedName name="_xlnm.Print_Area" localSheetId="2">'Esempio'!$A$1:$I$67</definedName>
  </definedNames>
  <calcPr fullCalcOnLoad="1"/>
</workbook>
</file>

<file path=xl/sharedStrings.xml><?xml version="1.0" encoding="utf-8"?>
<sst xmlns="http://schemas.openxmlformats.org/spreadsheetml/2006/main" count="168" uniqueCount="126">
  <si>
    <t xml:space="preserve">COMMITTENTE: </t>
  </si>
  <si>
    <t>Quota:</t>
  </si>
  <si>
    <t>Numero
d'ordine</t>
  </si>
  <si>
    <t xml:space="preserve">INDICAZIONE DEI LAVORI
</t>
  </si>
  <si>
    <t>QUANTITA'</t>
  </si>
  <si>
    <t>U. DI MISURA</t>
  </si>
  <si>
    <t>IMPORTO UNITARIO</t>
  </si>
  <si>
    <t>IMPORTO TOTALE</t>
  </si>
  <si>
    <t>A - OPERE E LAVORI DA PREZZIARIO REGIONALE</t>
  </si>
  <si>
    <t>INCREMENTO</t>
  </si>
  <si>
    <t>RICHIESTA DI CONTRIBUTO</t>
  </si>
  <si>
    <t>Totale lavori A - prezziario</t>
  </si>
  <si>
    <t>Totale lavori B - Analisi dei prezzi</t>
  </si>
  <si>
    <t>Preventivo complessivo:</t>
  </si>
  <si>
    <t xml:space="preserve">C.M.E. </t>
  </si>
  <si>
    <t>A - Opere e lavori da prezziario regionale:</t>
  </si>
  <si>
    <t>Occorre elencare le voci del prezziario regionale, entro gli importi ivi previsti.</t>
  </si>
  <si>
    <t>In questa sezione non sono ammessi preventivi di spesa.</t>
  </si>
  <si>
    <t>B - Analisi dei prezzi per le opere non comprese nel prezziario regionale:</t>
  </si>
  <si>
    <t>In questa sezione devono essere elencate le analisi dei prezzi per le opere che non compaiono esplicitamente nel prezziario regionale. Devono, per quanto possibile fare riferimento alle "voci elementari" del prezziario, in particolare per la manodopera e i noli. Sono ammessi i preventivi solo per i manufatti non compresi nel prezziario (es.: antifurto).</t>
  </si>
  <si>
    <t>In questa sezione sono ammessi i preventivi solo per i manufatti non compresi nel prezziario (es.: antifurto).</t>
  </si>
  <si>
    <t>Occorre fare riferimento ai preventivi di spesa.</t>
  </si>
  <si>
    <t>Sono ammesse entro il 10% delle spese di cui ai punti A e B.</t>
  </si>
  <si>
    <t>Timbro e firma del tecnico:</t>
  </si>
  <si>
    <t>Firma del richiedente:</t>
  </si>
  <si>
    <t>E - Spese tecniche:</t>
  </si>
  <si>
    <t>E - Imprevisti</t>
  </si>
  <si>
    <t xml:space="preserve">Totale acquisti C </t>
  </si>
  <si>
    <t>Ammessi entro il 5% delle spese di cui ai punti A e B ed E.</t>
  </si>
  <si>
    <t>RIFERIMENTI CATASTALI:</t>
  </si>
  <si>
    <t xml:space="preserve">COMUNE DI: </t>
  </si>
  <si>
    <t>Foglio:</t>
  </si>
  <si>
    <t>Mappale:</t>
  </si>
  <si>
    <t>D - Totale arredi e attrezzature</t>
  </si>
  <si>
    <t>Tipologia</t>
  </si>
  <si>
    <t>parametro</t>
  </si>
  <si>
    <t>variazione</t>
  </si>
  <si>
    <t>Gruppo B - Noli</t>
  </si>
  <si>
    <t>Altitudine</t>
  </si>
  <si>
    <t>oltre 2000 m</t>
  </si>
  <si>
    <t>Gruppo D -sondaggi e opere provvisionali</t>
  </si>
  <si>
    <t>Accessibilità cantiere</t>
  </si>
  <si>
    <t>limitata a mezzi piccoli</t>
  </si>
  <si>
    <t>totale variazioni</t>
  </si>
  <si>
    <t>Gruppo E - demolizioni e rimozioni</t>
  </si>
  <si>
    <t>Tipologia opere da realizzare</t>
  </si>
  <si>
    <t>Ristrutturazione</t>
  </si>
  <si>
    <t>Quantitativi</t>
  </si>
  <si>
    <t>piccoli</t>
  </si>
  <si>
    <t>Gruppo G - opere in cls, ferro, legno…</t>
  </si>
  <si>
    <t>Reperibilità materiali</t>
  </si>
  <si>
    <t xml:space="preserve">Lontananza da rivenditori </t>
  </si>
  <si>
    <t>superiore a 1 ora di viaggio</t>
  </si>
  <si>
    <t>Gruppo H - coperture, murature, sistemazioni idrauliche, sottofondi</t>
  </si>
  <si>
    <t>Gruppo I - finiture</t>
  </si>
  <si>
    <t>N° d'ordine</t>
  </si>
  <si>
    <t>Dettaglio della fattura</t>
  </si>
  <si>
    <t>N° fattura</t>
  </si>
  <si>
    <t>Data fattura</t>
  </si>
  <si>
    <t>Imponibile</t>
  </si>
  <si>
    <t>Data concessione del contributo:</t>
  </si>
  <si>
    <t>Data inizio lavori:</t>
  </si>
  <si>
    <t>Data concessione edilizia:</t>
  </si>
  <si>
    <t>Data fine lavori:</t>
  </si>
  <si>
    <t>DOCUMENTAZIONE PRESENTATA:</t>
  </si>
  <si>
    <t>STRUTTURA:</t>
  </si>
  <si>
    <t xml:space="preserve">Luogo e data: </t>
  </si>
  <si>
    <t>INCREMENTO TOTALE</t>
  </si>
  <si>
    <t>B - ANALISI DEI PREZZI (opere non comprese nel prezziario regionale)</t>
  </si>
  <si>
    <t>F - IMPREV.</t>
  </si>
  <si>
    <t>PRESENTAZIONE DELLE DOMANDE</t>
  </si>
  <si>
    <t>SPESE AMMISSIBILI</t>
  </si>
  <si>
    <t>DETERMINAZIONE DELL'IMPORTO DI SPESA AMMISSIBILE A CONTRIBUTO</t>
  </si>
  <si>
    <t>NEL SEGUITO SONO RIPORTATI I PRINCIPALI ESTRATTI DALLA NORMATIVA, DI UTILITA' NELLA COMPILAZIONE DEL COMPUTO METRICO ESTIMANTIVO E DEL PROSPETTO RIASSUNTIVO DI SPESA.</t>
  </si>
  <si>
    <t>ESEMPI DI INCREMENTI</t>
  </si>
  <si>
    <t>PRINCIPALI RIFERIMENTI NORMATIVI</t>
  </si>
  <si>
    <t>- L.R. 4 APRILE 2004, N. 4;</t>
  </si>
  <si>
    <t>SITO INTERNET:</t>
  </si>
  <si>
    <t>(S1-S201) OPERE EDILI E IMPIANTI RIFUGIO</t>
  </si>
  <si>
    <t>(S04) SCAVI E RINTERRI</t>
  </si>
  <si>
    <t xml:space="preserve">S04.A15.310
Scavo di fondazione </t>
  </si>
  <si>
    <r>
      <t>euro/m</t>
    </r>
    <r>
      <rPr>
        <vertAlign val="superscript"/>
        <sz val="10"/>
        <rFont val="Arial"/>
        <family val="2"/>
      </rPr>
      <t>3</t>
    </r>
  </si>
  <si>
    <t xml:space="preserve">S04.A20.010
Scavo di sbancamento </t>
  </si>
  <si>
    <t xml:space="preserve">S04.R10.010
Formazione di rilevato </t>
  </si>
  <si>
    <t>(S08) OPERE IN CALCESTRUZZO-ACCIAIO E CASSERI</t>
  </si>
  <si>
    <t xml:space="preserve">S08.C30.200
Calcestruzzo di cemento per conglomerati cementizi </t>
  </si>
  <si>
    <t xml:space="preserve">S08.C30.300
Calcestruzzo di cemento per conglomerati cementizi di fondazione </t>
  </si>
  <si>
    <t>(S13) VOLTE E SOLAI</t>
  </si>
  <si>
    <t xml:space="preserve">S11.F30.020
Solaio in legno interpiano </t>
  </si>
  <si>
    <r>
      <t>euro/m</t>
    </r>
    <r>
      <rPr>
        <vertAlign val="superscript"/>
        <sz val="10"/>
        <rFont val="Arial"/>
        <family val="2"/>
      </rPr>
      <t>2</t>
    </r>
  </si>
  <si>
    <t xml:space="preserve">M00.A00.003
Operaio qualificato II livello </t>
  </si>
  <si>
    <t>euro/ora</t>
  </si>
  <si>
    <t>N00.E20.010 - Nolo Koala fase di operatività</t>
  </si>
  <si>
    <t>euro/min</t>
  </si>
  <si>
    <t>N00.E20.015 - Nolo Koala fase di avvicinamento</t>
  </si>
  <si>
    <t>P2 - CENTRALINA EOLICA</t>
  </si>
  <si>
    <t>Rifugio XXXXX</t>
  </si>
  <si>
    <t>XXXX</t>
  </si>
  <si>
    <t>XXX</t>
  </si>
  <si>
    <t>P7 - Preventivo Geom. XXX</t>
  </si>
  <si>
    <t>P8 - Preventivo Arch. XXX</t>
  </si>
  <si>
    <t>P9 - Preventivo Ing. XXX</t>
  </si>
  <si>
    <t>Geom. XXX</t>
  </si>
  <si>
    <t>PROSPETTO RIASSUNTIVO DELLE SPESE (Sono da completare tutti campi su sfondo giallo)</t>
  </si>
  <si>
    <t>Fornitore</t>
  </si>
  <si>
    <t>- D.G.R. N. 1534 DEL 30 NOVEMBRE 2018.</t>
  </si>
  <si>
    <t>http://www.regione.vda.it/asstur/rifugi/default_i.asp</t>
  </si>
  <si>
    <t>(Art. 5, comma 2, lettera a) dell'Allegato A della DGR 1534/2018)</t>
  </si>
  <si>
    <t>(Art. 5, comma 5, lettera a) dell'Allegato A della DGR 1534/2018)</t>
  </si>
  <si>
    <t>Art. 6, comma 2 dell'Allegato A della DGR 1534/2018</t>
  </si>
  <si>
    <t>Art. 7 dell'Allegato A della DGR 1534/2018</t>
  </si>
  <si>
    <t>Sono ammesse le spese di cui all'articolo 7, commi C  della DGR 1534 in data 30/11/2018.</t>
  </si>
  <si>
    <t>D - Apparecchiature funzionali all'esercizio della struttura:</t>
  </si>
  <si>
    <t xml:space="preserve">B2 - ECONOMIE DIRETTE </t>
  </si>
  <si>
    <t>(N00) NOLI - GENERICO</t>
  </si>
  <si>
    <t>N00.E20.000 - Nolo elicottero</t>
  </si>
  <si>
    <t>min</t>
  </si>
  <si>
    <t>C - APPARECCHIATURE FUNZIONALI ALL'UTILIZZO DELLA STRUTTURA</t>
  </si>
  <si>
    <t>P4 - Preventivo ditta XXX- Fornitura e installazione termocamino</t>
  </si>
  <si>
    <t>5% dell'importo complessivo</t>
  </si>
  <si>
    <t>E - Totale spese tecniche (limite max 10%</t>
  </si>
  <si>
    <t>D- SPESE TECNICHE E ONERI SICUREZZA</t>
  </si>
  <si>
    <t>Intervento di cui al Paragrafo _____ punto ______ lettera ________ dell'Allegato A della DGR 1534/2018.</t>
  </si>
  <si>
    <t>Intervento di cui al Paragrafo _____ punto ______ lettera ________ dell'Allegato A dellaDGR 1534/2018.</t>
  </si>
  <si>
    <t>Incremento (art. 7 DGR 1534/2018):</t>
  </si>
  <si>
    <t>Courmayeur, 10/12/2018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</si>
</sst>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
    <numFmt numFmtId="173" formatCode="0.0000"/>
    <numFmt numFmtId="174" formatCode="0.000%"/>
    <numFmt numFmtId="175" formatCode="0.0"/>
    <numFmt numFmtId="176" formatCode="#,##0.00_ ;\-#,##0.00\ "/>
    <numFmt numFmtId="177" formatCode="[$-410]dddd\ d\ mmmm\ yyyy"/>
    <numFmt numFmtId="178" formatCode="[$-410]d\-mmm\-yy;@"/>
    <numFmt numFmtId="179" formatCode="&quot;€&quot;\ #,##0.00"/>
    <numFmt numFmtId="180" formatCode="0.0%"/>
  </numFmts>
  <fonts count="50">
    <font>
      <sz val="10"/>
      <name val="Arial"/>
      <family val="0"/>
    </font>
    <font>
      <b/>
      <sz val="10"/>
      <name val="Times New Roman"/>
      <family val="1"/>
    </font>
    <font>
      <sz val="8"/>
      <color indexed="8"/>
      <name val="MS Sans Serif"/>
      <family val="0"/>
    </font>
    <font>
      <b/>
      <sz val="7"/>
      <color indexed="8"/>
      <name val="Arial"/>
      <family val="0"/>
    </font>
    <font>
      <sz val="8"/>
      <color indexed="8"/>
      <name val="Arial"/>
      <family val="0"/>
    </font>
    <font>
      <b/>
      <sz val="8"/>
      <color indexed="8"/>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8"/>
      <name val="MS Sans Serif"/>
      <family val="0"/>
    </font>
    <font>
      <b/>
      <i/>
      <u val="single"/>
      <sz val="10"/>
      <name val="Arial"/>
      <family val="2"/>
    </font>
    <font>
      <i/>
      <sz val="10"/>
      <name val="Arial"/>
      <family val="2"/>
    </font>
    <font>
      <b/>
      <sz val="8"/>
      <color indexed="8"/>
      <name val="MS Sans Serif"/>
      <family val="2"/>
    </font>
    <font>
      <b/>
      <sz val="10"/>
      <color indexed="12"/>
      <name val="Arial"/>
      <family val="2"/>
    </font>
    <font>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thin"/>
      <right style="thin"/>
      <top style="thin"/>
      <bottom style="medium"/>
    </border>
    <border>
      <left style="medium"/>
      <right style="medium"/>
      <top>
        <color indexed="63"/>
      </top>
      <bottom>
        <color indexed="63"/>
      </bottom>
    </border>
    <border>
      <left style="medium"/>
      <right style="medium"/>
      <top style="thin"/>
      <bottom style="thin"/>
    </border>
    <border>
      <left style="medium"/>
      <right style="medium"/>
      <top>
        <color indexed="63"/>
      </top>
      <bottom style="medium"/>
    </border>
    <border>
      <left style="medium"/>
      <right style="medium"/>
      <top style="thin"/>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medium"/>
    </border>
    <border>
      <left style="medium"/>
      <right style="medium"/>
      <top style="medium"/>
      <bottom>
        <color indexed="63"/>
      </bottom>
    </border>
    <border>
      <left style="medium"/>
      <right style="medium"/>
      <top style="thin"/>
      <bottom>
        <color indexed="63"/>
      </bottom>
    </border>
    <border>
      <left>
        <color indexed="63"/>
      </left>
      <right style="medium"/>
      <top>
        <color indexed="63"/>
      </top>
      <bottom style="medium"/>
    </border>
    <border>
      <left style="medium"/>
      <right style="medium"/>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2" fillId="0" borderId="0" xfId="0" applyFont="1" applyAlignment="1">
      <alignment vertical="center"/>
    </xf>
    <xf numFmtId="0" fontId="0" fillId="0" borderId="0" xfId="0" applyFill="1" applyBorder="1" applyAlignment="1">
      <alignment/>
    </xf>
    <xf numFmtId="0" fontId="0" fillId="0" borderId="0" xfId="0" applyBorder="1" applyAlignment="1">
      <alignment horizontal="left" vertical="justify"/>
    </xf>
    <xf numFmtId="0" fontId="0" fillId="33" borderId="10" xfId="0" applyFill="1" applyBorder="1" applyAlignment="1">
      <alignment horizontal="left"/>
    </xf>
    <xf numFmtId="0" fontId="0" fillId="0" borderId="11" xfId="0" applyBorder="1" applyAlignment="1">
      <alignment horizontal="left" vertical="justify"/>
    </xf>
    <xf numFmtId="0" fontId="11" fillId="0" borderId="0" xfId="0" applyFont="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2" fillId="0" borderId="18" xfId="0" applyFont="1"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9" fontId="0" fillId="0" borderId="22"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9" fontId="0" fillId="0" borderId="19" xfId="0" applyNumberFormat="1" applyBorder="1" applyAlignment="1">
      <alignment/>
    </xf>
    <xf numFmtId="0" fontId="0" fillId="0" borderId="18" xfId="0" applyFill="1" applyBorder="1" applyAlignment="1">
      <alignment/>
    </xf>
    <xf numFmtId="0" fontId="0" fillId="33" borderId="23" xfId="0" applyFill="1" applyBorder="1" applyAlignment="1">
      <alignment/>
    </xf>
    <xf numFmtId="0" fontId="0" fillId="33" borderId="24" xfId="0" applyFill="1" applyBorder="1" applyAlignment="1">
      <alignment horizontal="left"/>
    </xf>
    <xf numFmtId="0" fontId="0" fillId="33" borderId="0" xfId="0" applyFill="1" applyBorder="1" applyAlignment="1">
      <alignment/>
    </xf>
    <xf numFmtId="0" fontId="0" fillId="33" borderId="25" xfId="0" applyFill="1" applyBorder="1" applyAlignment="1">
      <alignment horizontal="left"/>
    </xf>
    <xf numFmtId="0" fontId="0" fillId="33" borderId="0" xfId="0" applyFill="1" applyBorder="1" applyAlignment="1">
      <alignment horizontal="left"/>
    </xf>
    <xf numFmtId="0" fontId="0" fillId="33" borderId="26" xfId="0" applyFill="1" applyBorder="1" applyAlignment="1">
      <alignment/>
    </xf>
    <xf numFmtId="0" fontId="1" fillId="33" borderId="0" xfId="0" applyFont="1" applyFill="1" applyBorder="1" applyAlignment="1">
      <alignment horizontal="left"/>
    </xf>
    <xf numFmtId="0" fontId="1" fillId="33" borderId="27" xfId="0" applyFont="1" applyFill="1" applyBorder="1" applyAlignment="1">
      <alignment/>
    </xf>
    <xf numFmtId="0" fontId="2" fillId="33" borderId="28" xfId="0" applyFont="1" applyFill="1" applyBorder="1" applyAlignment="1">
      <alignment vertical="center"/>
    </xf>
    <xf numFmtId="0" fontId="1" fillId="33" borderId="29" xfId="0" applyFont="1" applyFill="1" applyBorder="1" applyAlignment="1">
      <alignment horizontal="left"/>
    </xf>
    <xf numFmtId="0" fontId="1" fillId="33" borderId="30" xfId="0" applyFont="1" applyFill="1" applyBorder="1" applyAlignment="1">
      <alignment horizontal="left"/>
    </xf>
    <xf numFmtId="0" fontId="0" fillId="33" borderId="28" xfId="0" applyFill="1" applyBorder="1" applyAlignment="1">
      <alignment/>
    </xf>
    <xf numFmtId="0" fontId="0" fillId="33" borderId="31" xfId="0" applyFill="1" applyBorder="1" applyAlignment="1">
      <alignment/>
    </xf>
    <xf numFmtId="0" fontId="7" fillId="34" borderId="32" xfId="0" applyFont="1" applyFill="1" applyBorder="1" applyAlignment="1">
      <alignment horizontal="left"/>
    </xf>
    <xf numFmtId="0" fontId="0" fillId="34" borderId="33" xfId="0" applyFill="1" applyBorder="1" applyAlignment="1">
      <alignment/>
    </xf>
    <xf numFmtId="0" fontId="4" fillId="34" borderId="13" xfId="0" applyNumberFormat="1" applyFont="1" applyFill="1" applyBorder="1" applyAlignment="1" applyProtection="1">
      <alignment horizontal="left" vertical="top" wrapText="1"/>
      <protection/>
    </xf>
    <xf numFmtId="0" fontId="0" fillId="34" borderId="34" xfId="0" applyFill="1" applyBorder="1" applyAlignment="1">
      <alignment/>
    </xf>
    <xf numFmtId="10" fontId="0" fillId="34" borderId="13" xfId="0" applyNumberFormat="1" applyFill="1" applyBorder="1" applyAlignment="1">
      <alignment/>
    </xf>
    <xf numFmtId="0" fontId="4" fillId="34" borderId="0" xfId="0" applyNumberFormat="1" applyFont="1" applyFill="1" applyBorder="1" applyAlignment="1" applyProtection="1">
      <alignment horizontal="left" vertical="top" wrapText="1"/>
      <protection/>
    </xf>
    <xf numFmtId="0" fontId="0" fillId="34" borderId="35" xfId="0" applyFill="1" applyBorder="1" applyAlignment="1">
      <alignment/>
    </xf>
    <xf numFmtId="10" fontId="0" fillId="33" borderId="34" xfId="0" applyNumberFormat="1" applyFill="1" applyBorder="1" applyAlignment="1">
      <alignment/>
    </xf>
    <xf numFmtId="0" fontId="4" fillId="33" borderId="34" xfId="0" applyNumberFormat="1" applyFont="1" applyFill="1" applyBorder="1" applyAlignment="1" applyProtection="1">
      <alignment horizontal="left" vertical="top" wrapText="1"/>
      <protection/>
    </xf>
    <xf numFmtId="0" fontId="4" fillId="33" borderId="36" xfId="0" applyNumberFormat="1" applyFont="1" applyFill="1" applyBorder="1" applyAlignment="1" applyProtection="1">
      <alignment horizontal="left" vertical="top" wrapText="1"/>
      <protection/>
    </xf>
    <xf numFmtId="10" fontId="0" fillId="33" borderId="13" xfId="0" applyNumberFormat="1" applyFill="1" applyBorder="1" applyAlignment="1">
      <alignment/>
    </xf>
    <xf numFmtId="10" fontId="0" fillId="33" borderId="37" xfId="0" applyNumberFormat="1" applyFill="1" applyBorder="1" applyAlignment="1">
      <alignment/>
    </xf>
    <xf numFmtId="10" fontId="0" fillId="33" borderId="38" xfId="0" applyNumberFormat="1" applyFill="1" applyBorder="1" applyAlignment="1">
      <alignment/>
    </xf>
    <xf numFmtId="0" fontId="4" fillId="33" borderId="33" xfId="0" applyNumberFormat="1" applyFont="1" applyFill="1" applyBorder="1" applyAlignment="1" applyProtection="1">
      <alignment horizontal="left" vertical="top" wrapText="1"/>
      <protection/>
    </xf>
    <xf numFmtId="0" fontId="10" fillId="34" borderId="16" xfId="0" applyNumberFormat="1" applyFont="1" applyFill="1" applyBorder="1" applyAlignment="1" applyProtection="1">
      <alignment vertical="center"/>
      <protection/>
    </xf>
    <xf numFmtId="0" fontId="10" fillId="34" borderId="13" xfId="0" applyNumberFormat="1" applyFont="1" applyFill="1" applyBorder="1" applyAlignment="1" applyProtection="1">
      <alignment vertical="center"/>
      <protection/>
    </xf>
    <xf numFmtId="0" fontId="10" fillId="34" borderId="13" xfId="0" applyFont="1" applyFill="1" applyBorder="1" applyAlignment="1">
      <alignment vertical="center"/>
    </xf>
    <xf numFmtId="0" fontId="10" fillId="34" borderId="0" xfId="0" applyFont="1" applyFill="1" applyBorder="1" applyAlignment="1">
      <alignment vertical="center"/>
    </xf>
    <xf numFmtId="0" fontId="2" fillId="34" borderId="0" xfId="0" applyFont="1" applyFill="1" applyBorder="1" applyAlignment="1">
      <alignment vertical="center"/>
    </xf>
    <xf numFmtId="0" fontId="2" fillId="34" borderId="39" xfId="0" applyFont="1" applyFill="1" applyBorder="1" applyAlignment="1">
      <alignment vertical="center"/>
    </xf>
    <xf numFmtId="0" fontId="2" fillId="34" borderId="13" xfId="0" applyFont="1" applyFill="1" applyBorder="1" applyAlignment="1">
      <alignment vertical="center"/>
    </xf>
    <xf numFmtId="0" fontId="4" fillId="33" borderId="40" xfId="0" applyNumberFormat="1" applyFont="1" applyFill="1" applyBorder="1" applyAlignment="1" applyProtection="1">
      <alignment horizontal="left" vertical="top" wrapText="1"/>
      <protection/>
    </xf>
    <xf numFmtId="0" fontId="6" fillId="34" borderId="37" xfId="0" applyNumberFormat="1" applyFont="1" applyFill="1" applyBorder="1" applyAlignment="1" applyProtection="1">
      <alignment horizontal="left" vertical="top" wrapText="1"/>
      <protection/>
    </xf>
    <xf numFmtId="0" fontId="10" fillId="34" borderId="16" xfId="0" applyNumberFormat="1" applyFont="1" applyFill="1" applyBorder="1" applyAlignment="1" applyProtection="1">
      <alignment horizontal="left" vertical="justify"/>
      <protection/>
    </xf>
    <xf numFmtId="0" fontId="10" fillId="34" borderId="13" xfId="0" applyNumberFormat="1" applyFont="1" applyFill="1" applyBorder="1" applyAlignment="1" applyProtection="1">
      <alignment horizontal="left" vertical="justify"/>
      <protection/>
    </xf>
    <xf numFmtId="0" fontId="4" fillId="34" borderId="37" xfId="0" applyNumberFormat="1" applyFont="1" applyFill="1" applyBorder="1" applyAlignment="1" applyProtection="1">
      <alignment horizontal="left" vertical="justify" wrapText="1"/>
      <protection/>
    </xf>
    <xf numFmtId="0" fontId="0" fillId="34" borderId="38" xfId="0" applyFill="1" applyBorder="1" applyAlignment="1">
      <alignment/>
    </xf>
    <xf numFmtId="0" fontId="4" fillId="34" borderId="0" xfId="0" applyNumberFormat="1" applyFont="1" applyFill="1" applyBorder="1" applyAlignment="1" applyProtection="1">
      <alignment horizontal="left" vertical="justify" wrapText="1"/>
      <protection/>
    </xf>
    <xf numFmtId="0" fontId="2" fillId="34" borderId="16" xfId="0" applyNumberFormat="1" applyFont="1" applyFill="1" applyBorder="1" applyAlignment="1" applyProtection="1">
      <alignment horizontal="left" vertical="justify"/>
      <protection/>
    </xf>
    <xf numFmtId="0" fontId="0" fillId="34" borderId="41" xfId="0" applyFill="1" applyBorder="1" applyAlignment="1">
      <alignment/>
    </xf>
    <xf numFmtId="0" fontId="7" fillId="35" borderId="11" xfId="0" applyFont="1" applyFill="1" applyBorder="1" applyAlignment="1">
      <alignment/>
    </xf>
    <xf numFmtId="0" fontId="4" fillId="33" borderId="0" xfId="0" applyNumberFormat="1" applyFont="1" applyFill="1" applyBorder="1" applyAlignment="1" applyProtection="1">
      <alignment horizontal="left" vertical="top" wrapText="1"/>
      <protection/>
    </xf>
    <xf numFmtId="0" fontId="7" fillId="33" borderId="29" xfId="0" applyFont="1" applyFill="1" applyBorder="1" applyAlignment="1">
      <alignment/>
    </xf>
    <xf numFmtId="0" fontId="0" fillId="33" borderId="27" xfId="0" applyFill="1" applyBorder="1" applyAlignment="1">
      <alignment/>
    </xf>
    <xf numFmtId="0" fontId="0" fillId="33" borderId="29" xfId="0" applyFill="1" applyBorder="1" applyAlignment="1">
      <alignment/>
    </xf>
    <xf numFmtId="0" fontId="2" fillId="33" borderId="0" xfId="0" applyFont="1" applyFill="1" applyBorder="1" applyAlignment="1">
      <alignment vertical="center"/>
    </xf>
    <xf numFmtId="0" fontId="7" fillId="33" borderId="29" xfId="0" applyFont="1" applyFill="1" applyBorder="1" applyAlignment="1">
      <alignment/>
    </xf>
    <xf numFmtId="0" fontId="7" fillId="33" borderId="0" xfId="0" applyFont="1" applyFill="1" applyBorder="1" applyAlignment="1">
      <alignment/>
    </xf>
    <xf numFmtId="0" fontId="0" fillId="33" borderId="30" xfId="0" applyFill="1" applyBorder="1" applyAlignment="1">
      <alignment/>
    </xf>
    <xf numFmtId="0" fontId="2" fillId="33" borderId="25" xfId="0" applyFont="1" applyFill="1" applyBorder="1" applyAlignment="1">
      <alignment vertical="center"/>
    </xf>
    <xf numFmtId="0" fontId="0" fillId="33" borderId="25" xfId="0" applyFill="1" applyBorder="1" applyAlignment="1">
      <alignment/>
    </xf>
    <xf numFmtId="0" fontId="0" fillId="33" borderId="42" xfId="0" applyFill="1" applyBorder="1" applyAlignment="1">
      <alignment/>
    </xf>
    <xf numFmtId="0" fontId="7" fillId="35" borderId="24" xfId="0" applyFont="1" applyFill="1" applyBorder="1" applyAlignment="1">
      <alignment horizontal="left"/>
    </xf>
    <xf numFmtId="0" fontId="1" fillId="33" borderId="0" xfId="0" applyFont="1" applyFill="1" applyBorder="1" applyAlignment="1">
      <alignment/>
    </xf>
    <xf numFmtId="0" fontId="13" fillId="33" borderId="27" xfId="0" applyFont="1" applyFill="1" applyBorder="1" applyAlignment="1">
      <alignment vertical="center"/>
    </xf>
    <xf numFmtId="0" fontId="4" fillId="33" borderId="29" xfId="0" applyNumberFormat="1" applyFont="1" applyFill="1" applyBorder="1" applyAlignment="1" applyProtection="1">
      <alignment horizontal="left" vertical="top" wrapText="1"/>
      <protection/>
    </xf>
    <xf numFmtId="0" fontId="5" fillId="33" borderId="29" xfId="0" applyNumberFormat="1" applyFont="1" applyFill="1" applyBorder="1" applyAlignment="1" applyProtection="1">
      <alignment horizontal="left" vertical="top" wrapText="1"/>
      <protection/>
    </xf>
    <xf numFmtId="0" fontId="4" fillId="33" borderId="38" xfId="0" applyNumberFormat="1" applyFont="1" applyFill="1" applyBorder="1" applyAlignment="1" applyProtection="1">
      <alignment horizontal="left" vertical="top" wrapText="1"/>
      <protection/>
    </xf>
    <xf numFmtId="4" fontId="0" fillId="34" borderId="13" xfId="0" applyNumberFormat="1" applyFill="1" applyBorder="1" applyAlignment="1">
      <alignment/>
    </xf>
    <xf numFmtId="4" fontId="0" fillId="34" borderId="25" xfId="0" applyNumberFormat="1" applyFill="1" applyBorder="1" applyAlignment="1">
      <alignment/>
    </xf>
    <xf numFmtId="4" fontId="0" fillId="34" borderId="43" xfId="0" applyNumberFormat="1" applyFill="1" applyBorder="1" applyAlignment="1">
      <alignment/>
    </xf>
    <xf numFmtId="4" fontId="0" fillId="34" borderId="33" xfId="0" applyNumberFormat="1" applyFill="1" applyBorder="1" applyAlignment="1">
      <alignment/>
    </xf>
    <xf numFmtId="4" fontId="0" fillId="34" borderId="37" xfId="0" applyNumberFormat="1" applyFill="1" applyBorder="1" applyAlignment="1">
      <alignment/>
    </xf>
    <xf numFmtId="4" fontId="0" fillId="34" borderId="0" xfId="0" applyNumberFormat="1" applyFill="1" applyBorder="1" applyAlignment="1">
      <alignment/>
    </xf>
    <xf numFmtId="4" fontId="0" fillId="34" borderId="16" xfId="0" applyNumberFormat="1" applyFill="1" applyBorder="1" applyAlignment="1">
      <alignment/>
    </xf>
    <xf numFmtId="2" fontId="0" fillId="34" borderId="44" xfId="0" applyNumberFormat="1" applyFill="1" applyBorder="1" applyAlignment="1">
      <alignment/>
    </xf>
    <xf numFmtId="0" fontId="7" fillId="0" borderId="0" xfId="0" applyFont="1" applyAlignment="1">
      <alignment/>
    </xf>
    <xf numFmtId="0" fontId="14" fillId="0" borderId="0" xfId="0" applyFont="1" applyAlignment="1">
      <alignment/>
    </xf>
    <xf numFmtId="0" fontId="0" fillId="0" borderId="13" xfId="0" applyBorder="1" applyAlignment="1">
      <alignment/>
    </xf>
    <xf numFmtId="9" fontId="7" fillId="0" borderId="14" xfId="0" applyNumberFormat="1" applyFont="1" applyBorder="1" applyAlignment="1">
      <alignment/>
    </xf>
    <xf numFmtId="49" fontId="7" fillId="0" borderId="0" xfId="0" applyNumberFormat="1" applyFont="1" applyAlignment="1">
      <alignment/>
    </xf>
    <xf numFmtId="4" fontId="0" fillId="34" borderId="30" xfId="0" applyNumberFormat="1" applyFill="1" applyBorder="1" applyAlignment="1">
      <alignment/>
    </xf>
    <xf numFmtId="10" fontId="0" fillId="33" borderId="36" xfId="0" applyNumberFormat="1" applyFill="1" applyBorder="1" applyAlignment="1">
      <alignment/>
    </xf>
    <xf numFmtId="10" fontId="0" fillId="33" borderId="39" xfId="0" applyNumberFormat="1" applyFill="1" applyBorder="1" applyAlignment="1">
      <alignment/>
    </xf>
    <xf numFmtId="175" fontId="0" fillId="33" borderId="26" xfId="50" applyNumberFormat="1" applyFill="1" applyBorder="1" applyAlignment="1">
      <alignment horizontal="center"/>
    </xf>
    <xf numFmtId="174" fontId="0" fillId="0" borderId="0" xfId="50" applyNumberFormat="1" applyBorder="1" applyAlignment="1">
      <alignment/>
    </xf>
    <xf numFmtId="170" fontId="0" fillId="33" borderId="34" xfId="61" applyFill="1" applyBorder="1" applyAlignment="1">
      <alignment/>
    </xf>
    <xf numFmtId="170" fontId="0" fillId="33" borderId="11" xfId="61" applyFill="1" applyBorder="1" applyAlignment="1">
      <alignment/>
    </xf>
    <xf numFmtId="0" fontId="0" fillId="34" borderId="34" xfId="0" applyFont="1" applyFill="1" applyBorder="1" applyAlignment="1">
      <alignment/>
    </xf>
    <xf numFmtId="4" fontId="0" fillId="34" borderId="13" xfId="0" applyNumberFormat="1" applyFont="1" applyFill="1" applyBorder="1" applyAlignment="1">
      <alignment/>
    </xf>
    <xf numFmtId="170" fontId="0" fillId="33" borderId="38" xfId="61" applyFill="1" applyBorder="1" applyAlignment="1">
      <alignment/>
    </xf>
    <xf numFmtId="0" fontId="0" fillId="34" borderId="33" xfId="0" applyFont="1" applyFill="1" applyBorder="1" applyAlignment="1">
      <alignment/>
    </xf>
    <xf numFmtId="4" fontId="0" fillId="34" borderId="0" xfId="0" applyNumberFormat="1" applyFont="1" applyFill="1" applyBorder="1" applyAlignment="1">
      <alignment/>
    </xf>
    <xf numFmtId="170" fontId="0" fillId="34" borderId="29" xfId="61" applyFont="1" applyFill="1" applyBorder="1" applyAlignment="1">
      <alignment/>
    </xf>
    <xf numFmtId="170" fontId="0" fillId="34" borderId="45" xfId="61" applyFill="1" applyBorder="1" applyAlignment="1">
      <alignment/>
    </xf>
    <xf numFmtId="170" fontId="0" fillId="33" borderId="36" xfId="61" applyFill="1" applyBorder="1" applyAlignment="1">
      <alignment/>
    </xf>
    <xf numFmtId="170" fontId="0" fillId="33" borderId="35" xfId="61" applyFill="1" applyBorder="1" applyAlignment="1">
      <alignment/>
    </xf>
    <xf numFmtId="170" fontId="0" fillId="33" borderId="26" xfId="61" applyFill="1" applyBorder="1" applyAlignment="1">
      <alignment/>
    </xf>
    <xf numFmtId="0" fontId="0" fillId="34" borderId="40" xfId="0" applyFont="1" applyFill="1" applyBorder="1" applyAlignment="1">
      <alignment/>
    </xf>
    <xf numFmtId="4" fontId="0" fillId="34" borderId="28" xfId="0" applyNumberFormat="1" applyFont="1" applyFill="1" applyBorder="1" applyAlignment="1">
      <alignment/>
    </xf>
    <xf numFmtId="170" fontId="0" fillId="34" borderId="40" xfId="61" applyFont="1" applyFill="1" applyBorder="1" applyAlignment="1">
      <alignment/>
    </xf>
    <xf numFmtId="170" fontId="0" fillId="34" borderId="34" xfId="61" applyFont="1" applyFill="1" applyBorder="1" applyAlignment="1">
      <alignment/>
    </xf>
    <xf numFmtId="170" fontId="0" fillId="34" borderId="33" xfId="61" applyFont="1" applyFill="1" applyBorder="1" applyAlignment="1">
      <alignment/>
    </xf>
    <xf numFmtId="4" fontId="0" fillId="34" borderId="34" xfId="0" applyNumberFormat="1" applyFont="1" applyFill="1" applyBorder="1" applyAlignment="1">
      <alignment/>
    </xf>
    <xf numFmtId="0" fontId="0" fillId="34" borderId="29" xfId="0" applyFont="1" applyFill="1" applyBorder="1" applyAlignment="1">
      <alignment/>
    </xf>
    <xf numFmtId="170" fontId="0" fillId="34" borderId="43" xfId="61" applyFill="1" applyBorder="1" applyAlignment="1">
      <alignment/>
    </xf>
    <xf numFmtId="170" fontId="0" fillId="34" borderId="33" xfId="61" applyFill="1" applyBorder="1" applyAlignment="1">
      <alignment/>
    </xf>
    <xf numFmtId="170" fontId="0" fillId="33" borderId="24" xfId="61" applyFill="1" applyBorder="1" applyAlignment="1">
      <alignment/>
    </xf>
    <xf numFmtId="170" fontId="0" fillId="34" borderId="38" xfId="61" applyFill="1" applyBorder="1" applyAlignment="1">
      <alignment/>
    </xf>
    <xf numFmtId="170" fontId="0" fillId="34" borderId="41" xfId="61" applyFill="1" applyBorder="1" applyAlignment="1">
      <alignment/>
    </xf>
    <xf numFmtId="170" fontId="0" fillId="35" borderId="11" xfId="61" applyFill="1" applyBorder="1" applyAlignment="1">
      <alignment/>
    </xf>
    <xf numFmtId="0" fontId="5" fillId="34" borderId="37" xfId="0" applyNumberFormat="1" applyFont="1" applyFill="1" applyBorder="1" applyAlignment="1" applyProtection="1">
      <alignment horizontal="center" vertical="top" wrapText="1"/>
      <protection/>
    </xf>
    <xf numFmtId="0" fontId="0" fillId="34" borderId="37" xfId="0" applyFill="1" applyBorder="1" applyAlignment="1">
      <alignment/>
    </xf>
    <xf numFmtId="0" fontId="5" fillId="34" borderId="0" xfId="0" applyNumberFormat="1" applyFont="1" applyFill="1" applyBorder="1" applyAlignment="1" applyProtection="1">
      <alignment horizontal="center" vertical="top" wrapText="1"/>
      <protection/>
    </xf>
    <xf numFmtId="0" fontId="0" fillId="34" borderId="0" xfId="0" applyFill="1" applyBorder="1" applyAlignment="1">
      <alignment/>
    </xf>
    <xf numFmtId="0" fontId="0" fillId="34" borderId="13" xfId="0" applyFill="1" applyBorder="1" applyAlignment="1">
      <alignment/>
    </xf>
    <xf numFmtId="0" fontId="5" fillId="34" borderId="13" xfId="0" applyNumberFormat="1" applyFont="1" applyFill="1" applyBorder="1" applyAlignment="1" applyProtection="1">
      <alignment horizontal="center" vertical="top" wrapText="1"/>
      <protection/>
    </xf>
    <xf numFmtId="10" fontId="0" fillId="34" borderId="37" xfId="0" applyNumberFormat="1" applyFill="1" applyBorder="1" applyAlignment="1">
      <alignment/>
    </xf>
    <xf numFmtId="0" fontId="4" fillId="34" borderId="40" xfId="0" applyNumberFormat="1" applyFont="1" applyFill="1" applyBorder="1" applyAlignment="1" applyProtection="1">
      <alignment horizontal="left" vertical="top" wrapText="1"/>
      <protection/>
    </xf>
    <xf numFmtId="0" fontId="0" fillId="34" borderId="46" xfId="0" applyFill="1" applyBorder="1" applyAlignment="1">
      <alignment/>
    </xf>
    <xf numFmtId="0" fontId="4" fillId="34" borderId="34" xfId="0" applyNumberFormat="1" applyFont="1" applyFill="1" applyBorder="1" applyAlignment="1" applyProtection="1">
      <alignment horizontal="left" vertical="top" wrapText="1"/>
      <protection/>
    </xf>
    <xf numFmtId="0" fontId="0" fillId="34" borderId="47" xfId="0" applyFill="1" applyBorder="1" applyAlignment="1">
      <alignment/>
    </xf>
    <xf numFmtId="0" fontId="2" fillId="34" borderId="43" xfId="0" applyNumberFormat="1" applyFont="1" applyFill="1" applyBorder="1" applyAlignment="1" applyProtection="1">
      <alignment vertical="center"/>
      <protection/>
    </xf>
    <xf numFmtId="10" fontId="0" fillId="34" borderId="45" xfId="0" applyNumberFormat="1" applyFill="1" applyBorder="1" applyAlignment="1">
      <alignment/>
    </xf>
    <xf numFmtId="10" fontId="0" fillId="34" borderId="48" xfId="0" applyNumberFormat="1" applyFill="1" applyBorder="1" applyAlignment="1">
      <alignment/>
    </xf>
    <xf numFmtId="0" fontId="0" fillId="34" borderId="40" xfId="0" applyFill="1" applyBorder="1" applyAlignment="1">
      <alignment/>
    </xf>
    <xf numFmtId="0" fontId="0" fillId="34" borderId="28" xfId="0" applyFill="1" applyBorder="1" applyAlignment="1">
      <alignment/>
    </xf>
    <xf numFmtId="176" fontId="0" fillId="33" borderId="38" xfId="61" applyNumberFormat="1" applyFill="1" applyBorder="1" applyAlignment="1">
      <alignment/>
    </xf>
    <xf numFmtId="176" fontId="0" fillId="33" borderId="34" xfId="61" applyNumberFormat="1" applyFill="1" applyBorder="1" applyAlignment="1">
      <alignment/>
    </xf>
    <xf numFmtId="0" fontId="2" fillId="34" borderId="39" xfId="0" applyNumberFormat="1" applyFont="1" applyFill="1" applyBorder="1" applyAlignment="1" applyProtection="1">
      <alignment horizontal="left" vertical="justify"/>
      <protection/>
    </xf>
    <xf numFmtId="0" fontId="7" fillId="33" borderId="23" xfId="0" applyFont="1" applyFill="1" applyBorder="1" applyAlignment="1">
      <alignment horizontal="center"/>
    </xf>
    <xf numFmtId="0" fontId="0" fillId="33" borderId="24" xfId="0" applyFill="1" applyBorder="1" applyAlignment="1">
      <alignment/>
    </xf>
    <xf numFmtId="178" fontId="0" fillId="34" borderId="11" xfId="0" applyNumberFormat="1" applyFill="1" applyBorder="1" applyAlignment="1">
      <alignment/>
    </xf>
    <xf numFmtId="178" fontId="0" fillId="34" borderId="33" xfId="0" applyNumberFormat="1" applyFill="1" applyBorder="1" applyAlignment="1">
      <alignment/>
    </xf>
    <xf numFmtId="178" fontId="0" fillId="34" borderId="35" xfId="0" applyNumberFormat="1" applyFill="1" applyBorder="1" applyAlignment="1">
      <alignment/>
    </xf>
    <xf numFmtId="0" fontId="7" fillId="33" borderId="11" xfId="0" applyFont="1" applyFill="1" applyBorder="1" applyAlignment="1">
      <alignment horizontal="center"/>
    </xf>
    <xf numFmtId="0" fontId="7" fillId="33" borderId="10" xfId="0" applyFont="1" applyFill="1" applyBorder="1" applyAlignment="1">
      <alignment horizontal="center"/>
    </xf>
    <xf numFmtId="0" fontId="0" fillId="34" borderId="25" xfId="0" applyFill="1" applyBorder="1" applyAlignment="1">
      <alignment/>
    </xf>
    <xf numFmtId="4" fontId="0" fillId="34" borderId="35" xfId="0" applyNumberFormat="1" applyFill="1" applyBorder="1" applyAlignment="1">
      <alignment/>
    </xf>
    <xf numFmtId="0" fontId="7" fillId="33" borderId="29" xfId="0" applyFont="1" applyFill="1" applyBorder="1" applyAlignment="1">
      <alignment horizontal="center"/>
    </xf>
    <xf numFmtId="0" fontId="7" fillId="33" borderId="30" xfId="0" applyFont="1" applyFill="1" applyBorder="1" applyAlignment="1">
      <alignment horizontal="center"/>
    </xf>
    <xf numFmtId="4" fontId="7" fillId="0" borderId="11" xfId="0" applyNumberFormat="1" applyFont="1" applyBorder="1" applyAlignment="1">
      <alignment/>
    </xf>
    <xf numFmtId="0" fontId="4" fillId="34" borderId="0" xfId="0" applyNumberFormat="1" applyFont="1" applyFill="1" applyBorder="1" applyAlignment="1" applyProtection="1">
      <alignment horizontal="left" vertical="top" wrapText="1"/>
      <protection/>
    </xf>
    <xf numFmtId="0" fontId="4" fillId="34" borderId="13" xfId="0" applyNumberFormat="1" applyFont="1" applyFill="1" applyBorder="1" applyAlignment="1" applyProtection="1">
      <alignment horizontal="left" vertical="top" wrapText="1"/>
      <protection/>
    </xf>
    <xf numFmtId="0" fontId="8" fillId="0" borderId="0" xfId="36" applyAlignment="1" applyProtection="1">
      <alignment/>
      <protection/>
    </xf>
    <xf numFmtId="0" fontId="5" fillId="33" borderId="23" xfId="0" applyNumberFormat="1" applyFont="1" applyFill="1" applyBorder="1" applyAlignment="1" applyProtection="1">
      <alignment horizontal="left" vertical="top"/>
      <protection/>
    </xf>
    <xf numFmtId="0" fontId="7" fillId="35" borderId="27" xfId="0" applyFont="1" applyFill="1" applyBorder="1" applyAlignment="1">
      <alignment horizontal="center" vertical="justify"/>
    </xf>
    <xf numFmtId="0" fontId="7" fillId="35" borderId="28" xfId="0" applyFont="1" applyFill="1" applyBorder="1" applyAlignment="1">
      <alignment horizontal="center" vertical="justify"/>
    </xf>
    <xf numFmtId="0" fontId="0" fillId="0" borderId="28" xfId="0" applyBorder="1" applyAlignment="1">
      <alignment horizontal="center"/>
    </xf>
    <xf numFmtId="0" fontId="0" fillId="0" borderId="31" xfId="0" applyBorder="1" applyAlignment="1">
      <alignment horizontal="center"/>
    </xf>
    <xf numFmtId="0" fontId="7" fillId="35" borderId="29" xfId="0" applyFont="1" applyFill="1" applyBorder="1" applyAlignment="1">
      <alignment horizontal="center" vertical="justify"/>
    </xf>
    <xf numFmtId="0" fontId="7" fillId="35" borderId="0" xfId="0" applyFont="1" applyFill="1" applyBorder="1" applyAlignment="1">
      <alignment horizontal="center" vertical="justify"/>
    </xf>
    <xf numFmtId="0" fontId="0" fillId="0" borderId="0" xfId="0" applyBorder="1" applyAlignment="1">
      <alignment horizontal="center"/>
    </xf>
    <xf numFmtId="0" fontId="0" fillId="0" borderId="26" xfId="0" applyBorder="1" applyAlignment="1">
      <alignment horizontal="center"/>
    </xf>
    <xf numFmtId="0" fontId="7" fillId="35" borderId="30" xfId="0" applyFont="1" applyFill="1" applyBorder="1" applyAlignment="1">
      <alignment horizontal="center" vertical="justify"/>
    </xf>
    <xf numFmtId="0" fontId="7" fillId="35" borderId="25" xfId="0" applyFont="1" applyFill="1" applyBorder="1" applyAlignment="1">
      <alignment horizontal="center" vertical="justify"/>
    </xf>
    <xf numFmtId="0" fontId="0" fillId="0" borderId="25" xfId="0" applyBorder="1" applyAlignment="1">
      <alignment horizontal="center"/>
    </xf>
    <xf numFmtId="0" fontId="0" fillId="0" borderId="42" xfId="0" applyBorder="1" applyAlignment="1">
      <alignment horizontal="center"/>
    </xf>
    <xf numFmtId="0" fontId="0" fillId="0" borderId="27" xfId="0" applyBorder="1" applyAlignment="1">
      <alignment horizontal="left" vertical="justify"/>
    </xf>
    <xf numFmtId="0" fontId="0" fillId="0" borderId="28" xfId="0" applyBorder="1" applyAlignment="1">
      <alignment horizontal="left" vertical="justify"/>
    </xf>
    <xf numFmtId="0" fontId="0" fillId="0" borderId="31" xfId="0" applyBorder="1" applyAlignment="1">
      <alignment horizontal="left" vertical="justify"/>
    </xf>
    <xf numFmtId="0" fontId="0" fillId="0" borderId="30" xfId="0" applyBorder="1" applyAlignment="1">
      <alignment horizontal="left" vertical="justify"/>
    </xf>
    <xf numFmtId="0" fontId="0" fillId="0" borderId="25" xfId="0" applyBorder="1" applyAlignment="1">
      <alignment horizontal="left" vertical="justify"/>
    </xf>
    <xf numFmtId="0" fontId="0" fillId="0" borderId="42" xfId="0" applyBorder="1" applyAlignment="1">
      <alignment horizontal="left" vertical="justify"/>
    </xf>
    <xf numFmtId="0" fontId="0" fillId="0" borderId="23" xfId="0" applyBorder="1" applyAlignment="1">
      <alignment horizontal="left" vertical="justify"/>
    </xf>
    <xf numFmtId="0" fontId="0" fillId="0" borderId="10" xfId="0" applyBorder="1" applyAlignment="1">
      <alignment horizontal="left" vertical="justify"/>
    </xf>
    <xf numFmtId="0" fontId="0" fillId="0" borderId="24" xfId="0" applyBorder="1" applyAlignment="1">
      <alignment horizontal="left" vertical="justify"/>
    </xf>
    <xf numFmtId="0" fontId="0" fillId="0" borderId="40" xfId="0" applyBorder="1" applyAlignment="1">
      <alignment horizontal="left" vertical="justify"/>
    </xf>
    <xf numFmtId="0" fontId="0" fillId="0" borderId="33" xfId="0" applyBorder="1" applyAlignment="1">
      <alignment horizontal="left" vertical="justify"/>
    </xf>
    <xf numFmtId="0" fontId="0" fillId="0" borderId="35" xfId="0" applyBorder="1" applyAlignment="1">
      <alignment horizontal="left" vertical="justify"/>
    </xf>
    <xf numFmtId="0" fontId="0" fillId="0" borderId="23" xfId="0" applyBorder="1" applyAlignment="1">
      <alignment horizontal="left"/>
    </xf>
    <xf numFmtId="0" fontId="0" fillId="0" borderId="10" xfId="0" applyBorder="1" applyAlignment="1">
      <alignment horizontal="left"/>
    </xf>
    <xf numFmtId="0" fontId="0" fillId="0" borderId="24" xfId="0" applyBorder="1" applyAlignment="1">
      <alignment horizontal="left"/>
    </xf>
    <xf numFmtId="0" fontId="0" fillId="0" borderId="29" xfId="0" applyBorder="1" applyAlignment="1">
      <alignment horizontal="left" vertical="justify"/>
    </xf>
    <xf numFmtId="0" fontId="0" fillId="0" borderId="0" xfId="0" applyBorder="1" applyAlignment="1">
      <alignment horizontal="left" vertical="justify"/>
    </xf>
    <xf numFmtId="0" fontId="0" fillId="0" borderId="26" xfId="0" applyBorder="1" applyAlignment="1">
      <alignment horizontal="left" vertical="justify"/>
    </xf>
    <xf numFmtId="0" fontId="0" fillId="34" borderId="12" xfId="0" applyFill="1" applyBorder="1" applyAlignment="1">
      <alignment horizontal="left"/>
    </xf>
    <xf numFmtId="0" fontId="0" fillId="0" borderId="13" xfId="0" applyBorder="1" applyAlignment="1">
      <alignment horizontal="left"/>
    </xf>
    <xf numFmtId="0" fontId="0" fillId="0" borderId="47" xfId="0" applyBorder="1" applyAlignment="1">
      <alignment horizontal="left"/>
    </xf>
    <xf numFmtId="0" fontId="7" fillId="33" borderId="23" xfId="0" applyFont="1" applyFill="1"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3" fillId="33" borderId="38" xfId="0" applyNumberFormat="1" applyFont="1" applyFill="1" applyBorder="1" applyAlignment="1" applyProtection="1">
      <alignment horizontal="center" vertical="center" wrapText="1"/>
      <protection/>
    </xf>
    <xf numFmtId="0" fontId="3" fillId="33" borderId="36" xfId="0" applyNumberFormat="1" applyFont="1" applyFill="1" applyBorder="1" applyAlignment="1" applyProtection="1">
      <alignment horizontal="center" vertical="center" wrapText="1"/>
      <protection/>
    </xf>
    <xf numFmtId="0" fontId="3" fillId="33" borderId="37" xfId="0" applyNumberFormat="1" applyFont="1" applyFill="1" applyBorder="1" applyAlignment="1" applyProtection="1">
      <alignment horizontal="center" vertical="center" wrapText="1"/>
      <protection/>
    </xf>
    <xf numFmtId="0" fontId="3" fillId="33" borderId="39" xfId="0" applyNumberFormat="1" applyFont="1" applyFill="1" applyBorder="1" applyAlignment="1" applyProtection="1">
      <alignment horizontal="center" vertical="center" wrapText="1"/>
      <protection/>
    </xf>
    <xf numFmtId="0" fontId="4" fillId="34" borderId="23" xfId="0" applyNumberFormat="1" applyFont="1" applyFill="1" applyBorder="1" applyAlignment="1" applyProtection="1">
      <alignment horizontal="left" vertical="top" wrapText="1"/>
      <protection/>
    </xf>
    <xf numFmtId="0" fontId="0" fillId="34" borderId="10" xfId="0" applyFill="1" applyBorder="1" applyAlignment="1">
      <alignment horizontal="left"/>
    </xf>
    <xf numFmtId="0" fontId="0" fillId="34" borderId="24" xfId="0" applyFill="1" applyBorder="1" applyAlignment="1">
      <alignment horizontal="left"/>
    </xf>
    <xf numFmtId="0" fontId="7" fillId="35" borderId="23" xfId="0" applyFont="1" applyFill="1" applyBorder="1" applyAlignment="1">
      <alignment horizontal="left"/>
    </xf>
    <xf numFmtId="0" fontId="7" fillId="35" borderId="10" xfId="0" applyFont="1" applyFill="1" applyBorder="1" applyAlignment="1">
      <alignment horizontal="left"/>
    </xf>
    <xf numFmtId="0" fontId="7" fillId="35" borderId="24" xfId="0" applyFont="1" applyFill="1" applyBorder="1" applyAlignment="1">
      <alignment horizontal="left"/>
    </xf>
    <xf numFmtId="0" fontId="7" fillId="35" borderId="27" xfId="0" applyFont="1" applyFill="1" applyBorder="1" applyAlignment="1">
      <alignment horizontal="left" vertical="justify" textRotation="90"/>
    </xf>
    <xf numFmtId="0" fontId="7" fillId="35" borderId="29" xfId="0" applyFont="1" applyFill="1" applyBorder="1" applyAlignment="1">
      <alignment horizontal="left" vertical="justify" textRotation="90"/>
    </xf>
    <xf numFmtId="0" fontId="7" fillId="35" borderId="30" xfId="0" applyFont="1" applyFill="1" applyBorder="1" applyAlignment="1">
      <alignment horizontal="left" vertical="justify" textRotation="90"/>
    </xf>
    <xf numFmtId="0" fontId="5" fillId="33" borderId="23" xfId="0" applyNumberFormat="1" applyFont="1" applyFill="1" applyBorder="1" applyAlignment="1" applyProtection="1">
      <alignment horizontal="left" vertical="top" wrapText="1"/>
      <protection/>
    </xf>
    <xf numFmtId="0" fontId="0" fillId="33" borderId="10" xfId="0" applyFill="1" applyBorder="1" applyAlignment="1">
      <alignment horizontal="left"/>
    </xf>
    <xf numFmtId="0" fontId="4" fillId="34" borderId="12" xfId="0" applyNumberFormat="1" applyFont="1" applyFill="1" applyBorder="1" applyAlignment="1" applyProtection="1">
      <alignment horizontal="left" vertical="top" wrapText="1"/>
      <protection/>
    </xf>
    <xf numFmtId="0" fontId="0" fillId="34" borderId="14" xfId="0" applyFill="1" applyBorder="1" applyAlignment="1">
      <alignment horizontal="left"/>
    </xf>
    <xf numFmtId="0" fontId="0" fillId="33" borderId="25" xfId="0" applyFill="1" applyBorder="1" applyAlignment="1">
      <alignment horizontal="left"/>
    </xf>
    <xf numFmtId="0" fontId="0" fillId="34" borderId="49" xfId="0" applyFill="1" applyBorder="1" applyAlignment="1">
      <alignment horizontal="left" vertical="justify"/>
    </xf>
    <xf numFmtId="0" fontId="0" fillId="34" borderId="37" xfId="0" applyFill="1" applyBorder="1" applyAlignment="1">
      <alignment horizontal="left" vertical="justify"/>
    </xf>
    <xf numFmtId="0" fontId="0" fillId="34" borderId="46" xfId="0" applyFill="1" applyBorder="1" applyAlignment="1">
      <alignment horizontal="left" vertical="justify"/>
    </xf>
    <xf numFmtId="0" fontId="0" fillId="34" borderId="12" xfId="0" applyFill="1" applyBorder="1" applyAlignment="1">
      <alignment horizontal="left" vertical="justify"/>
    </xf>
    <xf numFmtId="0" fontId="0" fillId="34" borderId="13" xfId="0" applyFill="1" applyBorder="1" applyAlignment="1">
      <alignment horizontal="left" vertical="justify"/>
    </xf>
    <xf numFmtId="0" fontId="0" fillId="34" borderId="47" xfId="0" applyFill="1" applyBorder="1" applyAlignment="1">
      <alignment horizontal="left" vertical="justify"/>
    </xf>
    <xf numFmtId="0" fontId="0" fillId="34" borderId="50" xfId="0" applyFill="1" applyBorder="1" applyAlignment="1">
      <alignment horizontal="center"/>
    </xf>
    <xf numFmtId="0" fontId="0" fillId="0" borderId="51" xfId="0" applyBorder="1" applyAlignment="1">
      <alignment horizontal="center"/>
    </xf>
    <xf numFmtId="0" fontId="1" fillId="33" borderId="25" xfId="0" applyFont="1" applyFill="1" applyBorder="1" applyAlignment="1">
      <alignment horizontal="left"/>
    </xf>
    <xf numFmtId="0" fontId="1" fillId="33" borderId="29" xfId="0" applyFont="1" applyFill="1" applyBorder="1" applyAlignment="1">
      <alignment horizontal="left"/>
    </xf>
    <xf numFmtId="0" fontId="0" fillId="33" borderId="0" xfId="0" applyFill="1" applyBorder="1" applyAlignment="1">
      <alignment horizontal="left"/>
    </xf>
    <xf numFmtId="0" fontId="7" fillId="0" borderId="0" xfId="0" applyFont="1" applyFill="1" applyBorder="1" applyAlignment="1">
      <alignment horizontal="center"/>
    </xf>
    <xf numFmtId="0" fontId="1" fillId="0" borderId="0" xfId="0" applyFont="1" applyFill="1" applyBorder="1" applyAlignment="1">
      <alignment horizontal="left"/>
    </xf>
    <xf numFmtId="0" fontId="0" fillId="0" borderId="0" xfId="0" applyFill="1" applyBorder="1" applyAlignment="1">
      <alignment horizontal="left"/>
    </xf>
    <xf numFmtId="0" fontId="1" fillId="0" borderId="0" xfId="0" applyFont="1" applyBorder="1" applyAlignment="1">
      <alignment horizontal="left"/>
    </xf>
    <xf numFmtId="0" fontId="7" fillId="0" borderId="0" xfId="0" applyFont="1" applyBorder="1" applyAlignment="1">
      <alignment horizontal="left"/>
    </xf>
    <xf numFmtId="0" fontId="0" fillId="0" borderId="0" xfId="0" applyBorder="1" applyAlignment="1">
      <alignment horizontal="left"/>
    </xf>
    <xf numFmtId="0" fontId="7" fillId="35" borderId="30" xfId="0" applyFont="1" applyFill="1" applyBorder="1" applyAlignment="1">
      <alignment horizontal="left" vertical="justify"/>
    </xf>
    <xf numFmtId="0" fontId="0" fillId="35" borderId="29" xfId="0" applyFill="1" applyBorder="1" applyAlignment="1">
      <alignment horizontal="left" vertical="justify" textRotation="90"/>
    </xf>
    <xf numFmtId="0" fontId="0" fillId="35" borderId="30" xfId="0" applyFill="1" applyBorder="1" applyAlignment="1">
      <alignment horizontal="left" vertical="justify" textRotation="90"/>
    </xf>
    <xf numFmtId="0" fontId="0" fillId="34" borderId="28" xfId="0" applyFill="1" applyBorder="1" applyAlignment="1">
      <alignment horizontal="left"/>
    </xf>
    <xf numFmtId="0" fontId="0" fillId="34" borderId="31" xfId="0" applyFill="1" applyBorder="1" applyAlignment="1">
      <alignment horizontal="left"/>
    </xf>
    <xf numFmtId="0" fontId="0" fillId="33" borderId="24" xfId="0" applyFill="1" applyBorder="1" applyAlignment="1">
      <alignment horizontal="left"/>
    </xf>
    <xf numFmtId="0" fontId="1" fillId="33" borderId="27" xfId="0" applyFont="1" applyFill="1" applyBorder="1" applyAlignment="1">
      <alignment horizontal="left"/>
    </xf>
    <xf numFmtId="0" fontId="0" fillId="33" borderId="28" xfId="0" applyFill="1" applyBorder="1" applyAlignment="1">
      <alignment horizontal="left"/>
    </xf>
    <xf numFmtId="0" fontId="1" fillId="33" borderId="0" xfId="0" applyFont="1" applyFill="1" applyBorder="1" applyAlignment="1">
      <alignment horizontal="left"/>
    </xf>
    <xf numFmtId="0" fontId="7" fillId="33" borderId="0" xfId="0" applyFont="1" applyFill="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30</xdr:row>
      <xdr:rowOff>28575</xdr:rowOff>
    </xdr:from>
    <xdr:to>
      <xdr:col>12</xdr:col>
      <xdr:colOff>590550</xdr:colOff>
      <xdr:row>33</xdr:row>
      <xdr:rowOff>104775</xdr:rowOff>
    </xdr:to>
    <xdr:pic>
      <xdr:nvPicPr>
        <xdr:cNvPr id="1" name="Picture 8" descr="numero 5"/>
        <xdr:cNvPicPr preferRelativeResize="1">
          <a:picLocks noChangeAspect="1"/>
        </xdr:cNvPicPr>
      </xdr:nvPicPr>
      <xdr:blipFill>
        <a:blip r:embed="rId1"/>
        <a:stretch>
          <a:fillRect/>
        </a:stretch>
      </xdr:blipFill>
      <xdr:spPr>
        <a:xfrm>
          <a:off x="609600" y="4924425"/>
          <a:ext cx="7296150" cy="561975"/>
        </a:xfrm>
        <a:prstGeom prst="rect">
          <a:avLst/>
        </a:prstGeom>
        <a:noFill/>
        <a:ln w="9525" cmpd="sng">
          <a:noFill/>
        </a:ln>
      </xdr:spPr>
    </xdr:pic>
    <xdr:clientData/>
  </xdr:twoCellAnchor>
  <xdr:twoCellAnchor editAs="oneCell">
    <xdr:from>
      <xdr:col>1</xdr:col>
      <xdr:colOff>19050</xdr:colOff>
      <xdr:row>16</xdr:row>
      <xdr:rowOff>38100</xdr:rowOff>
    </xdr:from>
    <xdr:to>
      <xdr:col>13</xdr:col>
      <xdr:colOff>9525</xdr:colOff>
      <xdr:row>28</xdr:row>
      <xdr:rowOff>28575</xdr:rowOff>
    </xdr:to>
    <xdr:pic>
      <xdr:nvPicPr>
        <xdr:cNvPr id="2" name="Immagine 7"/>
        <xdr:cNvPicPr preferRelativeResize="1">
          <a:picLocks noChangeAspect="1"/>
        </xdr:cNvPicPr>
      </xdr:nvPicPr>
      <xdr:blipFill>
        <a:blip r:embed="rId2"/>
        <a:srcRect l="8551" t="62524" r="8300" b="2186"/>
        <a:stretch>
          <a:fillRect/>
        </a:stretch>
      </xdr:blipFill>
      <xdr:spPr>
        <a:xfrm>
          <a:off x="628650" y="2667000"/>
          <a:ext cx="7305675" cy="1933575"/>
        </a:xfrm>
        <a:prstGeom prst="rect">
          <a:avLst/>
        </a:prstGeom>
        <a:noFill/>
        <a:ln w="15875" cmpd="sng">
          <a:solidFill>
            <a:srgbClr val="000000"/>
          </a:solidFill>
          <a:headEnd type="none"/>
          <a:tailEnd type="none"/>
        </a:ln>
      </xdr:spPr>
    </xdr:pic>
    <xdr:clientData/>
  </xdr:twoCellAnchor>
  <xdr:twoCellAnchor editAs="oneCell">
    <xdr:from>
      <xdr:col>1</xdr:col>
      <xdr:colOff>19050</xdr:colOff>
      <xdr:row>37</xdr:row>
      <xdr:rowOff>9525</xdr:rowOff>
    </xdr:from>
    <xdr:to>
      <xdr:col>13</xdr:col>
      <xdr:colOff>0</xdr:colOff>
      <xdr:row>61</xdr:row>
      <xdr:rowOff>57150</xdr:rowOff>
    </xdr:to>
    <xdr:pic>
      <xdr:nvPicPr>
        <xdr:cNvPr id="3" name="Immagine 8"/>
        <xdr:cNvPicPr preferRelativeResize="1">
          <a:picLocks noChangeAspect="1"/>
        </xdr:cNvPicPr>
      </xdr:nvPicPr>
      <xdr:blipFill>
        <a:blip r:embed="rId3"/>
        <a:stretch>
          <a:fillRect/>
        </a:stretch>
      </xdr:blipFill>
      <xdr:spPr>
        <a:xfrm>
          <a:off x="628650" y="6038850"/>
          <a:ext cx="7296150" cy="3933825"/>
        </a:xfrm>
        <a:prstGeom prst="rect">
          <a:avLst/>
        </a:prstGeom>
        <a:noFill/>
        <a:ln w="15875" cmpd="sng">
          <a:solidFill>
            <a:srgbClr val="000000"/>
          </a:solidFill>
          <a:headEnd type="none"/>
          <a:tailEnd type="none"/>
        </a:ln>
      </xdr:spPr>
    </xdr:pic>
    <xdr:clientData/>
  </xdr:twoCellAnchor>
  <xdr:twoCellAnchor editAs="oneCell">
    <xdr:from>
      <xdr:col>1</xdr:col>
      <xdr:colOff>19050</xdr:colOff>
      <xdr:row>64</xdr:row>
      <xdr:rowOff>19050</xdr:rowOff>
    </xdr:from>
    <xdr:to>
      <xdr:col>13</xdr:col>
      <xdr:colOff>0</xdr:colOff>
      <xdr:row>93</xdr:row>
      <xdr:rowOff>114300</xdr:rowOff>
    </xdr:to>
    <xdr:pic>
      <xdr:nvPicPr>
        <xdr:cNvPr id="4" name="Immagine 9"/>
        <xdr:cNvPicPr preferRelativeResize="1">
          <a:picLocks noChangeAspect="1"/>
        </xdr:cNvPicPr>
      </xdr:nvPicPr>
      <xdr:blipFill>
        <a:blip r:embed="rId4"/>
        <a:srcRect r="4130"/>
        <a:stretch>
          <a:fillRect/>
        </a:stretch>
      </xdr:blipFill>
      <xdr:spPr>
        <a:xfrm>
          <a:off x="628650" y="10420350"/>
          <a:ext cx="7296150" cy="4791075"/>
        </a:xfrm>
        <a:prstGeom prst="rect">
          <a:avLst/>
        </a:prstGeom>
        <a:noFill/>
        <a:ln w="15875" cmpd="sng">
          <a:solidFill>
            <a:srgbClr val="000000"/>
          </a:solidFill>
          <a:headEnd type="none"/>
          <a:tailEnd type="none"/>
        </a:ln>
      </xdr:spPr>
    </xdr:pic>
    <xdr:clientData/>
  </xdr:twoCellAnchor>
  <xdr:twoCellAnchor editAs="oneCell">
    <xdr:from>
      <xdr:col>1</xdr:col>
      <xdr:colOff>19050</xdr:colOff>
      <xdr:row>93</xdr:row>
      <xdr:rowOff>142875</xdr:rowOff>
    </xdr:from>
    <xdr:to>
      <xdr:col>12</xdr:col>
      <xdr:colOff>600075</xdr:colOff>
      <xdr:row>128</xdr:row>
      <xdr:rowOff>66675</xdr:rowOff>
    </xdr:to>
    <xdr:pic>
      <xdr:nvPicPr>
        <xdr:cNvPr id="5" name="Immagine 10"/>
        <xdr:cNvPicPr preferRelativeResize="1">
          <a:picLocks noChangeAspect="1"/>
        </xdr:cNvPicPr>
      </xdr:nvPicPr>
      <xdr:blipFill>
        <a:blip r:embed="rId5"/>
        <a:srcRect l="2630"/>
        <a:stretch>
          <a:fillRect/>
        </a:stretch>
      </xdr:blipFill>
      <xdr:spPr>
        <a:xfrm>
          <a:off x="628650" y="15240000"/>
          <a:ext cx="7286625" cy="5591175"/>
        </a:xfrm>
        <a:prstGeom prst="rect">
          <a:avLst/>
        </a:prstGeom>
        <a:noFill/>
        <a:ln w="158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gione.vda.it/asstur/rifugi/default_i.asp"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86"/>
  <sheetViews>
    <sheetView zoomScalePageLayoutView="0" workbookViewId="0" topLeftCell="B1">
      <selection activeCell="O73" sqref="O73"/>
    </sheetView>
  </sheetViews>
  <sheetFormatPr defaultColWidth="9.140625" defaultRowHeight="12.75"/>
  <sheetData>
    <row r="1" ht="13.5" thickBot="1"/>
    <row r="2" spans="2:13" ht="12.75">
      <c r="B2" s="164" t="s">
        <v>75</v>
      </c>
      <c r="C2" s="165"/>
      <c r="D2" s="165"/>
      <c r="E2" s="165"/>
      <c r="F2" s="165"/>
      <c r="G2" s="165"/>
      <c r="H2" s="165"/>
      <c r="I2" s="165"/>
      <c r="J2" s="165"/>
      <c r="K2" s="166"/>
      <c r="L2" s="166"/>
      <c r="M2" s="167"/>
    </row>
    <row r="3" spans="2:13" ht="13.5" thickBot="1">
      <c r="B3" s="172"/>
      <c r="C3" s="173"/>
      <c r="D3" s="173"/>
      <c r="E3" s="173"/>
      <c r="F3" s="173"/>
      <c r="G3" s="173"/>
      <c r="H3" s="173"/>
      <c r="I3" s="173"/>
      <c r="J3" s="173"/>
      <c r="K3" s="174"/>
      <c r="L3" s="174"/>
      <c r="M3" s="175"/>
    </row>
    <row r="5" spans="2:5" ht="12.75">
      <c r="B5" s="98" t="s">
        <v>76</v>
      </c>
      <c r="C5" s="94"/>
      <c r="D5" s="94"/>
      <c r="E5" s="94"/>
    </row>
    <row r="6" spans="2:5" ht="12.75">
      <c r="B6" s="98" t="s">
        <v>105</v>
      </c>
      <c r="C6" s="94"/>
      <c r="D6" s="94"/>
      <c r="E6" s="94"/>
    </row>
    <row r="8" spans="2:9" ht="12.75">
      <c r="B8" s="94" t="s">
        <v>77</v>
      </c>
      <c r="C8" s="94"/>
      <c r="D8" s="162" t="s">
        <v>106</v>
      </c>
      <c r="E8" s="94"/>
      <c r="F8" s="94"/>
      <c r="G8" s="94"/>
      <c r="H8" s="94"/>
      <c r="I8" s="94"/>
    </row>
    <row r="9" ht="13.5" thickBot="1"/>
    <row r="10" spans="2:13" ht="12.75">
      <c r="B10" s="164" t="s">
        <v>73</v>
      </c>
      <c r="C10" s="165"/>
      <c r="D10" s="165"/>
      <c r="E10" s="165"/>
      <c r="F10" s="165"/>
      <c r="G10" s="165"/>
      <c r="H10" s="165"/>
      <c r="I10" s="165"/>
      <c r="J10" s="165"/>
      <c r="K10" s="166"/>
      <c r="L10" s="166"/>
      <c r="M10" s="167"/>
    </row>
    <row r="11" spans="2:13" ht="12.75">
      <c r="B11" s="168"/>
      <c r="C11" s="169"/>
      <c r="D11" s="169"/>
      <c r="E11" s="169"/>
      <c r="F11" s="169"/>
      <c r="G11" s="169"/>
      <c r="H11" s="169"/>
      <c r="I11" s="169"/>
      <c r="J11" s="169"/>
      <c r="K11" s="170"/>
      <c r="L11" s="170"/>
      <c r="M11" s="171"/>
    </row>
    <row r="12" spans="2:13" ht="13.5" thickBot="1">
      <c r="B12" s="172"/>
      <c r="C12" s="173"/>
      <c r="D12" s="173"/>
      <c r="E12" s="173"/>
      <c r="F12" s="173"/>
      <c r="G12" s="173"/>
      <c r="H12" s="173"/>
      <c r="I12" s="173"/>
      <c r="J12" s="173"/>
      <c r="K12" s="174"/>
      <c r="L12" s="174"/>
      <c r="M12" s="175"/>
    </row>
    <row r="13" spans="2:10" ht="12.75">
      <c r="B13" s="3"/>
      <c r="C13" s="3"/>
      <c r="D13" s="3"/>
      <c r="E13" s="3"/>
      <c r="F13" s="3"/>
      <c r="G13" s="3"/>
      <c r="H13" s="3"/>
      <c r="I13" s="3"/>
      <c r="J13" s="3"/>
    </row>
    <row r="14" spans="2:10" ht="12.75">
      <c r="B14" s="3"/>
      <c r="C14" s="3"/>
      <c r="D14" s="3"/>
      <c r="E14" s="3"/>
      <c r="F14" s="3"/>
      <c r="G14" s="3"/>
      <c r="H14" s="3"/>
      <c r="I14" s="3"/>
      <c r="J14" s="3"/>
    </row>
    <row r="15" ht="12.75">
      <c r="B15" s="95" t="s">
        <v>70</v>
      </c>
    </row>
    <row r="16" spans="2:7" ht="12.75">
      <c r="B16" s="95" t="s">
        <v>107</v>
      </c>
      <c r="C16" s="95"/>
      <c r="D16" s="95"/>
      <c r="E16" s="95"/>
      <c r="F16" s="95"/>
      <c r="G16" s="95"/>
    </row>
    <row r="30" ht="12.75">
      <c r="B30" s="95" t="s">
        <v>108</v>
      </c>
    </row>
    <row r="35" spans="2:7" ht="12.75">
      <c r="B35" s="95" t="s">
        <v>71</v>
      </c>
      <c r="C35" s="95"/>
      <c r="D35" s="95"/>
      <c r="E35" s="95"/>
      <c r="F35" s="95"/>
      <c r="G35" s="95"/>
    </row>
    <row r="36" ht="12.75">
      <c r="B36" s="95" t="s">
        <v>109</v>
      </c>
    </row>
    <row r="63" spans="2:5" ht="12.75">
      <c r="B63" s="95" t="s">
        <v>72</v>
      </c>
      <c r="C63" s="95"/>
      <c r="D63" s="95"/>
      <c r="E63" s="95"/>
    </row>
    <row r="64" ht="12.75">
      <c r="B64" s="95" t="s">
        <v>110</v>
      </c>
    </row>
    <row r="85" spans="2:6" ht="12.75">
      <c r="B85" s="95"/>
      <c r="C85" s="95"/>
      <c r="D85" s="95"/>
      <c r="E85" s="95"/>
      <c r="F85" s="95"/>
    </row>
    <row r="86" ht="12.75">
      <c r="B86" s="95"/>
    </row>
  </sheetData>
  <sheetProtection/>
  <mergeCells count="2">
    <mergeCell ref="B10:M12"/>
    <mergeCell ref="B2:M3"/>
  </mergeCells>
  <hyperlinks>
    <hyperlink ref="D8" r:id="rId1" display="http://www.regione.vda.it/asstur/rifugi/default_i.asp"/>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B4:J21"/>
  <sheetViews>
    <sheetView zoomScalePageLayoutView="0" workbookViewId="0" topLeftCell="A1">
      <selection activeCell="M30" sqref="M30"/>
    </sheetView>
  </sheetViews>
  <sheetFormatPr defaultColWidth="9.140625" defaultRowHeight="12.75"/>
  <cols>
    <col min="2" max="2" width="35.57421875" style="0" customWidth="1"/>
  </cols>
  <sheetData>
    <row r="3" ht="13.5" thickBot="1"/>
    <row r="4" spans="2:10" ht="12.75">
      <c r="B4" s="185" t="s">
        <v>15</v>
      </c>
      <c r="C4" s="176" t="s">
        <v>16</v>
      </c>
      <c r="D4" s="177"/>
      <c r="E4" s="177"/>
      <c r="F4" s="177"/>
      <c r="G4" s="177"/>
      <c r="H4" s="177"/>
      <c r="I4" s="177"/>
      <c r="J4" s="178"/>
    </row>
    <row r="5" spans="2:10" ht="13.5" thickBot="1">
      <c r="B5" s="186"/>
      <c r="C5" s="179"/>
      <c r="D5" s="180"/>
      <c r="E5" s="180"/>
      <c r="F5" s="180"/>
      <c r="G5" s="180"/>
      <c r="H5" s="180"/>
      <c r="I5" s="180"/>
      <c r="J5" s="181"/>
    </row>
    <row r="6" spans="2:10" ht="13.5" thickBot="1">
      <c r="B6" s="187"/>
      <c r="C6" s="188" t="s">
        <v>17</v>
      </c>
      <c r="D6" s="189"/>
      <c r="E6" s="189"/>
      <c r="F6" s="189"/>
      <c r="G6" s="189"/>
      <c r="H6" s="189"/>
      <c r="I6" s="189"/>
      <c r="J6" s="190"/>
    </row>
    <row r="7" ht="13.5" thickBot="1"/>
    <row r="8" spans="2:10" ht="12.75">
      <c r="B8" s="185" t="s">
        <v>18</v>
      </c>
      <c r="C8" s="176" t="s">
        <v>19</v>
      </c>
      <c r="D8" s="177"/>
      <c r="E8" s="177"/>
      <c r="F8" s="177"/>
      <c r="G8" s="177"/>
      <c r="H8" s="177"/>
      <c r="I8" s="177"/>
      <c r="J8" s="178"/>
    </row>
    <row r="9" spans="2:10" ht="12.75">
      <c r="B9" s="186"/>
      <c r="C9" s="191"/>
      <c r="D9" s="192"/>
      <c r="E9" s="192"/>
      <c r="F9" s="192"/>
      <c r="G9" s="192"/>
      <c r="H9" s="192"/>
      <c r="I9" s="192"/>
      <c r="J9" s="193"/>
    </row>
    <row r="10" spans="2:10" ht="13.5" thickBot="1">
      <c r="B10" s="186"/>
      <c r="C10" s="179"/>
      <c r="D10" s="180"/>
      <c r="E10" s="180"/>
      <c r="F10" s="180"/>
      <c r="G10" s="180"/>
      <c r="H10" s="180"/>
      <c r="I10" s="180"/>
      <c r="J10" s="181"/>
    </row>
    <row r="11" spans="2:10" ht="12.75">
      <c r="B11" s="186"/>
      <c r="C11" s="176" t="s">
        <v>20</v>
      </c>
      <c r="D11" s="177"/>
      <c r="E11" s="177"/>
      <c r="F11" s="177"/>
      <c r="G11" s="177"/>
      <c r="H11" s="177"/>
      <c r="I11" s="177"/>
      <c r="J11" s="178"/>
    </row>
    <row r="12" spans="2:10" ht="13.5" thickBot="1">
      <c r="B12" s="187"/>
      <c r="C12" s="179"/>
      <c r="D12" s="180"/>
      <c r="E12" s="180"/>
      <c r="F12" s="180"/>
      <c r="G12" s="180"/>
      <c r="H12" s="180"/>
      <c r="I12" s="180"/>
      <c r="J12" s="181"/>
    </row>
    <row r="13" spans="2:10" ht="13.5" thickBot="1">
      <c r="B13" s="3"/>
      <c r="C13" s="3"/>
      <c r="D13" s="3"/>
      <c r="E13" s="3"/>
      <c r="F13" s="3"/>
      <c r="G13" s="3"/>
      <c r="H13" s="3"/>
      <c r="I13" s="3"/>
      <c r="J13" s="3"/>
    </row>
    <row r="14" spans="2:10" ht="12.75">
      <c r="B14" s="185" t="s">
        <v>112</v>
      </c>
      <c r="C14" s="176" t="s">
        <v>111</v>
      </c>
      <c r="D14" s="177"/>
      <c r="E14" s="177"/>
      <c r="F14" s="177"/>
      <c r="G14" s="177"/>
      <c r="H14" s="177"/>
      <c r="I14" s="177"/>
      <c r="J14" s="178"/>
    </row>
    <row r="15" spans="2:10" ht="13.5" thickBot="1">
      <c r="B15" s="186"/>
      <c r="C15" s="179"/>
      <c r="D15" s="180"/>
      <c r="E15" s="180"/>
      <c r="F15" s="180"/>
      <c r="G15" s="180"/>
      <c r="H15" s="180"/>
      <c r="I15" s="180"/>
      <c r="J15" s="181"/>
    </row>
    <row r="16" spans="2:10" ht="13.5" thickBot="1">
      <c r="B16" s="187"/>
      <c r="C16" s="182" t="s">
        <v>21</v>
      </c>
      <c r="D16" s="183"/>
      <c r="E16" s="183"/>
      <c r="F16" s="183"/>
      <c r="G16" s="183"/>
      <c r="H16" s="183"/>
      <c r="I16" s="183"/>
      <c r="J16" s="184"/>
    </row>
    <row r="17" ht="13.5" thickBot="1"/>
    <row r="18" spans="2:10" ht="12.75">
      <c r="B18" s="185" t="s">
        <v>25</v>
      </c>
      <c r="C18" s="176" t="s">
        <v>22</v>
      </c>
      <c r="D18" s="177"/>
      <c r="E18" s="177"/>
      <c r="F18" s="177"/>
      <c r="G18" s="177"/>
      <c r="H18" s="177"/>
      <c r="I18" s="177"/>
      <c r="J18" s="178"/>
    </row>
    <row r="19" spans="2:10" ht="13.5" thickBot="1">
      <c r="B19" s="187"/>
      <c r="C19" s="179"/>
      <c r="D19" s="180"/>
      <c r="E19" s="180"/>
      <c r="F19" s="180"/>
      <c r="G19" s="180"/>
      <c r="H19" s="180"/>
      <c r="I19" s="180"/>
      <c r="J19" s="181"/>
    </row>
    <row r="20" ht="13.5" thickBot="1"/>
    <row r="21" spans="2:10" ht="13.5" thickBot="1">
      <c r="B21" s="5" t="s">
        <v>26</v>
      </c>
      <c r="C21" s="182" t="s">
        <v>28</v>
      </c>
      <c r="D21" s="183"/>
      <c r="E21" s="183"/>
      <c r="F21" s="183"/>
      <c r="G21" s="183"/>
      <c r="H21" s="183"/>
      <c r="I21" s="183"/>
      <c r="J21" s="184"/>
    </row>
    <row r="25" ht="12.75" customHeight="1"/>
    <row r="34" ht="12.75" customHeight="1"/>
  </sheetData>
  <sheetProtection/>
  <mergeCells count="12">
    <mergeCell ref="C8:J10"/>
    <mergeCell ref="C11:J12"/>
    <mergeCell ref="C14:J15"/>
    <mergeCell ref="C21:J21"/>
    <mergeCell ref="B4:B6"/>
    <mergeCell ref="B8:B12"/>
    <mergeCell ref="B14:B16"/>
    <mergeCell ref="B18:B19"/>
    <mergeCell ref="C16:J16"/>
    <mergeCell ref="C6:J6"/>
    <mergeCell ref="C4:J5"/>
    <mergeCell ref="C18:J1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67"/>
  <sheetViews>
    <sheetView tabSelected="1" zoomScaleSheetLayoutView="100" zoomScalePageLayoutView="0" workbookViewId="0" topLeftCell="A43">
      <selection activeCell="B63" sqref="B63"/>
    </sheetView>
  </sheetViews>
  <sheetFormatPr defaultColWidth="9.140625" defaultRowHeight="12.75"/>
  <cols>
    <col min="1" max="1" width="13.00390625" style="0" customWidth="1"/>
    <col min="2" max="2" width="6.7109375" style="1" customWidth="1"/>
    <col min="3" max="3" width="29.00390625" style="1" customWidth="1"/>
    <col min="4" max="4" width="7.8515625" style="0" customWidth="1"/>
    <col min="5" max="5" width="10.421875" style="0" customWidth="1"/>
    <col min="6" max="6" width="10.8515625" style="0" bestFit="1" customWidth="1"/>
    <col min="7" max="7" width="11.8515625" style="0" customWidth="1"/>
    <col min="8" max="8" width="11.421875" style="0" customWidth="1"/>
    <col min="9" max="9" width="14.57421875" style="0" customWidth="1"/>
    <col min="11" max="11" width="11.140625" style="0" customWidth="1"/>
  </cols>
  <sheetData>
    <row r="1" spans="1:17" ht="13.5" thickBot="1">
      <c r="A1" s="71"/>
      <c r="B1" s="82" t="s">
        <v>103</v>
      </c>
      <c r="C1" s="33"/>
      <c r="D1" s="36"/>
      <c r="E1" s="36"/>
      <c r="F1" s="36"/>
      <c r="G1" s="37"/>
      <c r="H1" s="36"/>
      <c r="I1" s="37"/>
      <c r="L1" s="14"/>
      <c r="M1" s="14"/>
      <c r="N1" s="14"/>
      <c r="O1" s="14"/>
      <c r="P1" s="14"/>
      <c r="Q1" s="14"/>
    </row>
    <row r="2" spans="1:17" ht="12.75">
      <c r="A2" s="72"/>
      <c r="B2" s="32" t="s">
        <v>65</v>
      </c>
      <c r="C2" s="33"/>
      <c r="D2" s="218" t="s">
        <v>96</v>
      </c>
      <c r="E2" s="219"/>
      <c r="F2" s="219"/>
      <c r="G2" s="220"/>
      <c r="H2" s="27"/>
      <c r="I2" s="30"/>
      <c r="L2" s="14"/>
      <c r="M2" s="14"/>
      <c r="N2" s="14"/>
      <c r="O2" s="14"/>
      <c r="P2" s="14"/>
      <c r="Q2" s="14"/>
    </row>
    <row r="3" spans="1:17" ht="12.75">
      <c r="A3" s="72"/>
      <c r="B3" s="227" t="s">
        <v>30</v>
      </c>
      <c r="C3" s="228"/>
      <c r="D3" s="221" t="s">
        <v>97</v>
      </c>
      <c r="E3" s="222"/>
      <c r="F3" s="222"/>
      <c r="G3" s="223"/>
      <c r="H3" s="27"/>
      <c r="I3" s="30"/>
      <c r="L3" s="14"/>
      <c r="M3" s="14"/>
      <c r="N3" s="14"/>
      <c r="O3" s="14"/>
      <c r="P3" s="14"/>
      <c r="Q3" s="14"/>
    </row>
    <row r="4" spans="1:17" ht="12.75">
      <c r="A4" s="72"/>
      <c r="B4" s="227" t="s">
        <v>0</v>
      </c>
      <c r="C4" s="228"/>
      <c r="D4" s="221" t="s">
        <v>98</v>
      </c>
      <c r="E4" s="222"/>
      <c r="F4" s="222"/>
      <c r="G4" s="223"/>
      <c r="H4" s="27"/>
      <c r="I4" s="30"/>
      <c r="L4" s="14"/>
      <c r="M4" s="14"/>
      <c r="N4" s="14"/>
      <c r="O4" s="14"/>
      <c r="P4" s="14"/>
      <c r="Q4" s="14"/>
    </row>
    <row r="5" spans="1:17" ht="12.75">
      <c r="A5" s="72"/>
      <c r="B5" s="227" t="s">
        <v>64</v>
      </c>
      <c r="C5" s="228"/>
      <c r="D5" s="27" t="s">
        <v>14</v>
      </c>
      <c r="E5" s="27"/>
      <c r="F5" s="27"/>
      <c r="G5" s="30"/>
      <c r="H5" s="27"/>
      <c r="I5" s="30"/>
      <c r="L5" s="14"/>
      <c r="M5" s="14"/>
      <c r="N5" s="14"/>
      <c r="O5" s="14"/>
      <c r="P5" s="14"/>
      <c r="Q5" s="14"/>
    </row>
    <row r="6" spans="1:17" ht="13.5" thickBot="1">
      <c r="A6" s="72"/>
      <c r="B6" s="34" t="s">
        <v>1</v>
      </c>
      <c r="C6" s="93">
        <v>2284</v>
      </c>
      <c r="D6" s="31" t="s">
        <v>124</v>
      </c>
      <c r="E6" s="27"/>
      <c r="F6" s="27"/>
      <c r="G6" s="102">
        <f>IF(C6&gt;3000,1.8,IF(C6&gt;2500,1.3,1))</f>
        <v>1</v>
      </c>
      <c r="H6" s="27"/>
      <c r="I6" s="30"/>
      <c r="L6" s="14"/>
      <c r="M6" s="103"/>
      <c r="N6" s="14"/>
      <c r="O6" s="14"/>
      <c r="P6" s="14"/>
      <c r="Q6" s="14"/>
    </row>
    <row r="7" spans="1:17" ht="12.75">
      <c r="A7" s="72"/>
      <c r="B7" s="241" t="s">
        <v>29</v>
      </c>
      <c r="C7" s="242"/>
      <c r="D7" s="36"/>
      <c r="E7" s="36"/>
      <c r="F7" s="36"/>
      <c r="G7" s="37"/>
      <c r="H7" s="27"/>
      <c r="I7" s="30"/>
      <c r="L7" s="230"/>
      <c r="M7" s="231"/>
      <c r="N7" s="14"/>
      <c r="O7" s="14"/>
      <c r="P7" s="14"/>
      <c r="Q7" s="14"/>
    </row>
    <row r="8" spans="1:17" ht="13.5" thickBot="1">
      <c r="A8" s="72"/>
      <c r="B8" s="35" t="s">
        <v>31</v>
      </c>
      <c r="C8" s="38">
        <v>3</v>
      </c>
      <c r="D8" s="226" t="s">
        <v>32</v>
      </c>
      <c r="E8" s="217"/>
      <c r="F8" s="224">
        <v>10</v>
      </c>
      <c r="G8" s="225"/>
      <c r="H8" s="27"/>
      <c r="I8" s="30"/>
      <c r="L8" s="230"/>
      <c r="M8" s="231"/>
      <c r="N8" s="14"/>
      <c r="O8" s="14"/>
      <c r="P8" s="14"/>
      <c r="Q8" s="14"/>
    </row>
    <row r="9" spans="1:17" ht="13.5" thickBot="1">
      <c r="A9" s="72"/>
      <c r="B9" s="81"/>
      <c r="C9" s="73"/>
      <c r="D9" s="243"/>
      <c r="E9" s="244"/>
      <c r="F9" s="27"/>
      <c r="G9" s="27"/>
      <c r="H9" s="27"/>
      <c r="I9" s="30"/>
      <c r="L9" s="232"/>
      <c r="M9" s="233"/>
      <c r="N9" s="232"/>
      <c r="O9" s="234"/>
      <c r="P9" s="14"/>
      <c r="Q9" s="14"/>
    </row>
    <row r="10" spans="1:14" ht="13.5" thickBot="1">
      <c r="A10" s="72"/>
      <c r="B10" s="197" t="s">
        <v>10</v>
      </c>
      <c r="C10" s="198"/>
      <c r="D10" s="198"/>
      <c r="E10" s="198"/>
      <c r="F10" s="198"/>
      <c r="G10" s="198"/>
      <c r="H10" s="198"/>
      <c r="I10" s="199"/>
      <c r="J10" s="229"/>
      <c r="K10" s="170"/>
      <c r="L10" s="170"/>
      <c r="M10" s="170"/>
      <c r="N10" s="170"/>
    </row>
    <row r="11" spans="1:9" ht="12.75" customHeight="1">
      <c r="A11" s="72"/>
      <c r="B11" s="200" t="s">
        <v>2</v>
      </c>
      <c r="C11" s="202" t="s">
        <v>3</v>
      </c>
      <c r="D11" s="200" t="s">
        <v>5</v>
      </c>
      <c r="E11" s="202" t="s">
        <v>4</v>
      </c>
      <c r="F11" s="200" t="s">
        <v>6</v>
      </c>
      <c r="G11" s="202" t="s">
        <v>9</v>
      </c>
      <c r="H11" s="200" t="s">
        <v>67</v>
      </c>
      <c r="I11" s="200" t="s">
        <v>7</v>
      </c>
    </row>
    <row r="12" spans="1:9" ht="13.5" thickBot="1">
      <c r="A12" s="72"/>
      <c r="B12" s="201"/>
      <c r="C12" s="203"/>
      <c r="D12" s="201"/>
      <c r="E12" s="203"/>
      <c r="F12" s="201"/>
      <c r="G12" s="203"/>
      <c r="H12" s="201"/>
      <c r="I12" s="201"/>
    </row>
    <row r="13" spans="1:9" ht="13.5" thickBot="1">
      <c r="A13" s="210" t="s">
        <v>8</v>
      </c>
      <c r="B13" s="204" t="s">
        <v>122</v>
      </c>
      <c r="C13" s="205"/>
      <c r="D13" s="205"/>
      <c r="E13" s="205"/>
      <c r="F13" s="205"/>
      <c r="G13" s="205"/>
      <c r="H13" s="205"/>
      <c r="I13" s="206"/>
    </row>
    <row r="14" spans="1:9" ht="22.5">
      <c r="A14" s="211"/>
      <c r="B14" s="46">
        <v>1</v>
      </c>
      <c r="C14" s="129" t="s">
        <v>78</v>
      </c>
      <c r="D14" s="64"/>
      <c r="E14" s="130"/>
      <c r="F14" s="64"/>
      <c r="G14" s="42"/>
      <c r="H14" s="45"/>
      <c r="I14" s="104"/>
    </row>
    <row r="15" spans="1:9" ht="12.75">
      <c r="A15" s="211"/>
      <c r="B15" s="46">
        <f>B14+1</f>
        <v>2</v>
      </c>
      <c r="C15" s="131" t="s">
        <v>79</v>
      </c>
      <c r="D15" s="39"/>
      <c r="E15" s="132"/>
      <c r="F15" s="39"/>
      <c r="G15" s="42"/>
      <c r="H15" s="45"/>
      <c r="I15" s="104"/>
    </row>
    <row r="16" spans="1:9" ht="22.5">
      <c r="A16" s="211"/>
      <c r="B16" s="46">
        <f aca="true" t="shared" si="0" ref="B16:B23">B15+1</f>
        <v>3</v>
      </c>
      <c r="C16" s="40" t="s">
        <v>80</v>
      </c>
      <c r="D16" s="41" t="s">
        <v>81</v>
      </c>
      <c r="E16" s="133">
        <v>100</v>
      </c>
      <c r="F16" s="41">
        <v>99.54</v>
      </c>
      <c r="G16" s="42">
        <v>0.06</v>
      </c>
      <c r="H16" s="45">
        <f aca="true" t="shared" si="1" ref="H16:H23">G16*$G$6</f>
        <v>0.06</v>
      </c>
      <c r="I16" s="104">
        <f aca="true" t="shared" si="2" ref="I16:I23">E16*F16*(1+H16)</f>
        <v>10551.24</v>
      </c>
    </row>
    <row r="17" spans="1:9" ht="22.5">
      <c r="A17" s="211"/>
      <c r="B17" s="46">
        <f t="shared" si="0"/>
        <v>4</v>
      </c>
      <c r="C17" s="43" t="s">
        <v>82</v>
      </c>
      <c r="D17" s="41" t="s">
        <v>81</v>
      </c>
      <c r="E17" s="133">
        <v>100</v>
      </c>
      <c r="F17" s="41">
        <v>42.46</v>
      </c>
      <c r="G17" s="42">
        <v>0.06</v>
      </c>
      <c r="H17" s="45">
        <f t="shared" si="1"/>
        <v>0.06</v>
      </c>
      <c r="I17" s="104">
        <f t="shared" si="2"/>
        <v>4500.76</v>
      </c>
    </row>
    <row r="18" spans="1:9" ht="22.5">
      <c r="A18" s="211"/>
      <c r="B18" s="46">
        <f t="shared" si="0"/>
        <v>5</v>
      </c>
      <c r="C18" s="40" t="s">
        <v>83</v>
      </c>
      <c r="D18" s="41" t="s">
        <v>81</v>
      </c>
      <c r="E18" s="133">
        <v>100</v>
      </c>
      <c r="F18" s="41">
        <v>3.88</v>
      </c>
      <c r="G18" s="42">
        <v>0.06</v>
      </c>
      <c r="H18" s="45">
        <f t="shared" si="1"/>
        <v>0.06</v>
      </c>
      <c r="I18" s="104">
        <f t="shared" si="2"/>
        <v>411.28000000000003</v>
      </c>
    </row>
    <row r="19" spans="1:9" ht="22.5">
      <c r="A19" s="211"/>
      <c r="B19" s="46">
        <f t="shared" si="0"/>
        <v>6</v>
      </c>
      <c r="C19" s="131" t="s">
        <v>84</v>
      </c>
      <c r="D19" s="39"/>
      <c r="E19" s="132"/>
      <c r="F19" s="39"/>
      <c r="G19" s="132"/>
      <c r="H19" s="45"/>
      <c r="I19" s="104"/>
    </row>
    <row r="20" spans="1:9" ht="33.75">
      <c r="A20" s="211"/>
      <c r="B20" s="46">
        <f t="shared" si="0"/>
        <v>7</v>
      </c>
      <c r="C20" s="161" t="s">
        <v>85</v>
      </c>
      <c r="D20" s="41" t="s">
        <v>81</v>
      </c>
      <c r="E20" s="133">
        <v>100</v>
      </c>
      <c r="F20" s="41">
        <v>71.64</v>
      </c>
      <c r="G20" s="42">
        <v>0.07</v>
      </c>
      <c r="H20" s="45">
        <f t="shared" si="1"/>
        <v>0.07</v>
      </c>
      <c r="I20" s="104">
        <f t="shared" si="2"/>
        <v>7665.4800000000005</v>
      </c>
    </row>
    <row r="21" spans="1:9" ht="33.75">
      <c r="A21" s="211"/>
      <c r="B21" s="46">
        <f t="shared" si="0"/>
        <v>8</v>
      </c>
      <c r="C21" s="160" t="s">
        <v>86</v>
      </c>
      <c r="D21" s="41" t="s">
        <v>81</v>
      </c>
      <c r="E21" s="133">
        <v>100</v>
      </c>
      <c r="F21" s="41">
        <v>83.57</v>
      </c>
      <c r="G21" s="42">
        <v>0.07</v>
      </c>
      <c r="H21" s="45">
        <f t="shared" si="1"/>
        <v>0.07</v>
      </c>
      <c r="I21" s="104">
        <f t="shared" si="2"/>
        <v>8941.99</v>
      </c>
    </row>
    <row r="22" spans="1:9" ht="12.75">
      <c r="A22" s="211"/>
      <c r="B22" s="46">
        <f t="shared" si="0"/>
        <v>9</v>
      </c>
      <c r="C22" s="134" t="s">
        <v>87</v>
      </c>
      <c r="D22" s="41"/>
      <c r="E22" s="133"/>
      <c r="F22" s="41"/>
      <c r="G22" s="133"/>
      <c r="H22" s="45"/>
      <c r="I22" s="104"/>
    </row>
    <row r="23" spans="1:9" ht="23.25" thickBot="1">
      <c r="A23" s="211"/>
      <c r="B23" s="46">
        <f t="shared" si="0"/>
        <v>10</v>
      </c>
      <c r="C23" s="43" t="s">
        <v>88</v>
      </c>
      <c r="D23" s="41" t="s">
        <v>89</v>
      </c>
      <c r="E23" s="133">
        <v>100</v>
      </c>
      <c r="F23" s="41">
        <v>152.51</v>
      </c>
      <c r="G23" s="42">
        <v>0.07</v>
      </c>
      <c r="H23" s="45">
        <f t="shared" si="1"/>
        <v>0.07</v>
      </c>
      <c r="I23" s="104">
        <f t="shared" si="2"/>
        <v>16318.570000000002</v>
      </c>
    </row>
    <row r="24" spans="1:9" ht="13.5" thickBot="1">
      <c r="A24" s="212"/>
      <c r="B24" s="213" t="s">
        <v>11</v>
      </c>
      <c r="C24" s="214"/>
      <c r="D24" s="214"/>
      <c r="E24" s="214"/>
      <c r="F24" s="214"/>
      <c r="G24" s="240"/>
      <c r="H24" s="26"/>
      <c r="I24" s="105">
        <f>SUM(I14:I23)</f>
        <v>48389.32</v>
      </c>
    </row>
    <row r="25" spans="1:9" ht="7.5" customHeight="1" thickBot="1">
      <c r="A25" s="72"/>
      <c r="B25" s="83"/>
      <c r="C25" s="73"/>
      <c r="D25" s="27"/>
      <c r="E25" s="27"/>
      <c r="F25" s="27"/>
      <c r="G25" s="27"/>
      <c r="H25" s="27"/>
      <c r="I25" s="30"/>
    </row>
    <row r="26" spans="1:9" ht="13.5" thickBot="1">
      <c r="A26" s="210" t="s">
        <v>68</v>
      </c>
      <c r="B26" s="204" t="s">
        <v>123</v>
      </c>
      <c r="C26" s="205"/>
      <c r="D26" s="205"/>
      <c r="E26" s="205"/>
      <c r="F26" s="205"/>
      <c r="G26" s="238"/>
      <c r="H26" s="238"/>
      <c r="I26" s="239"/>
    </row>
    <row r="27" spans="1:9" ht="22.5">
      <c r="A27" s="211"/>
      <c r="B27" s="85">
        <f>B23+1</f>
        <v>11</v>
      </c>
      <c r="C27" s="136" t="s">
        <v>90</v>
      </c>
      <c r="D27" s="137" t="s">
        <v>91</v>
      </c>
      <c r="E27" s="130">
        <v>100</v>
      </c>
      <c r="F27" s="64">
        <v>30</v>
      </c>
      <c r="G27" s="135">
        <v>0.23</v>
      </c>
      <c r="H27" s="50">
        <f aca="true" t="shared" si="3" ref="H27:H34">G27</f>
        <v>0.23</v>
      </c>
      <c r="I27" s="108">
        <f aca="true" t="shared" si="4" ref="I27:I34">E27*F27*(1+H27)</f>
        <v>3690</v>
      </c>
    </row>
    <row r="28" spans="1:9" ht="22.5">
      <c r="A28" s="211"/>
      <c r="B28" s="51">
        <f aca="true" t="shared" si="5" ref="B28:B34">B27+1</f>
        <v>12</v>
      </c>
      <c r="C28" s="138" t="s">
        <v>92</v>
      </c>
      <c r="D28" s="139" t="s">
        <v>93</v>
      </c>
      <c r="E28" s="133">
        <v>100</v>
      </c>
      <c r="F28" s="41">
        <v>29.3</v>
      </c>
      <c r="G28" s="42">
        <v>0.02</v>
      </c>
      <c r="H28" s="45">
        <f t="shared" si="3"/>
        <v>0.02</v>
      </c>
      <c r="I28" s="104">
        <f t="shared" si="4"/>
        <v>2988.6</v>
      </c>
    </row>
    <row r="29" spans="1:9" ht="22.5">
      <c r="A29" s="211"/>
      <c r="B29" s="46">
        <f t="shared" si="5"/>
        <v>13</v>
      </c>
      <c r="C29" s="138" t="s">
        <v>94</v>
      </c>
      <c r="D29" s="139" t="s">
        <v>93</v>
      </c>
      <c r="E29" s="133">
        <v>100</v>
      </c>
      <c r="F29" s="41">
        <v>21.51</v>
      </c>
      <c r="G29" s="42">
        <v>0.02</v>
      </c>
      <c r="H29" s="45">
        <f t="shared" si="3"/>
        <v>0.02</v>
      </c>
      <c r="I29" s="104">
        <f t="shared" si="4"/>
        <v>2194.02</v>
      </c>
    </row>
    <row r="30" spans="1:9" ht="12.75">
      <c r="A30" s="211"/>
      <c r="B30" s="46">
        <f t="shared" si="5"/>
        <v>14</v>
      </c>
      <c r="C30" s="140" t="s">
        <v>95</v>
      </c>
      <c r="D30" s="139"/>
      <c r="E30" s="133">
        <v>1</v>
      </c>
      <c r="F30" s="41">
        <v>10000</v>
      </c>
      <c r="G30" s="42">
        <v>0</v>
      </c>
      <c r="H30" s="45">
        <f t="shared" si="3"/>
        <v>0</v>
      </c>
      <c r="I30" s="104">
        <f t="shared" si="4"/>
        <v>10000</v>
      </c>
    </row>
    <row r="31" spans="1:9" ht="12.75">
      <c r="A31" s="211"/>
      <c r="B31" s="51">
        <f t="shared" si="5"/>
        <v>15</v>
      </c>
      <c r="C31" s="55"/>
      <c r="D31" s="109"/>
      <c r="E31" s="110"/>
      <c r="F31" s="111"/>
      <c r="G31" s="141">
        <v>0</v>
      </c>
      <c r="H31" s="45">
        <f t="shared" si="3"/>
        <v>0</v>
      </c>
      <c r="I31" s="104">
        <f t="shared" si="4"/>
        <v>0</v>
      </c>
    </row>
    <row r="32" spans="1:9" ht="12.75">
      <c r="A32" s="211"/>
      <c r="B32" s="46">
        <f t="shared" si="5"/>
        <v>16</v>
      </c>
      <c r="C32" s="58"/>
      <c r="D32" s="41"/>
      <c r="E32" s="86"/>
      <c r="F32" s="112"/>
      <c r="G32" s="141">
        <v>0</v>
      </c>
      <c r="H32" s="45">
        <f t="shared" si="3"/>
        <v>0</v>
      </c>
      <c r="I32" s="104">
        <f t="shared" si="4"/>
        <v>0</v>
      </c>
    </row>
    <row r="33" spans="1:9" ht="12.75">
      <c r="A33" s="211"/>
      <c r="B33" s="51">
        <f t="shared" si="5"/>
        <v>17</v>
      </c>
      <c r="C33" s="58"/>
      <c r="D33" s="41"/>
      <c r="E33" s="86"/>
      <c r="F33" s="112"/>
      <c r="G33" s="141">
        <v>0</v>
      </c>
      <c r="H33" s="45">
        <f t="shared" si="3"/>
        <v>0</v>
      </c>
      <c r="I33" s="104">
        <f t="shared" si="4"/>
        <v>0</v>
      </c>
    </row>
    <row r="34" spans="1:9" ht="13.5" thickBot="1">
      <c r="A34" s="211"/>
      <c r="B34" s="47">
        <f t="shared" si="5"/>
        <v>18</v>
      </c>
      <c r="C34" s="57"/>
      <c r="D34" s="44"/>
      <c r="E34" s="87"/>
      <c r="F34" s="99"/>
      <c r="G34" s="142">
        <v>0</v>
      </c>
      <c r="H34" s="100">
        <f t="shared" si="3"/>
        <v>0</v>
      </c>
      <c r="I34" s="113">
        <f t="shared" si="4"/>
        <v>0</v>
      </c>
    </row>
    <row r="35" spans="1:9" ht="13.5" customHeight="1" thickBot="1">
      <c r="A35" s="235"/>
      <c r="B35" s="213" t="s">
        <v>12</v>
      </c>
      <c r="C35" s="214"/>
      <c r="D35" s="214"/>
      <c r="E35" s="214"/>
      <c r="F35" s="214"/>
      <c r="G35" s="217"/>
      <c r="H35" s="28"/>
      <c r="I35" s="114">
        <f>SUM(I27:I34)</f>
        <v>18872.620000000003</v>
      </c>
    </row>
    <row r="36" spans="1:9" ht="6" customHeight="1" thickBot="1">
      <c r="A36" s="70"/>
      <c r="B36" s="84"/>
      <c r="C36" s="29"/>
      <c r="D36" s="29"/>
      <c r="E36" s="29"/>
      <c r="F36" s="29"/>
      <c r="G36" s="29"/>
      <c r="H36" s="29"/>
      <c r="I36" s="115"/>
    </row>
    <row r="37" spans="1:9" ht="13.5" customHeight="1">
      <c r="A37" s="210" t="s">
        <v>113</v>
      </c>
      <c r="B37" s="59">
        <f>B34+1</f>
        <v>19</v>
      </c>
      <c r="C37" s="60" t="s">
        <v>114</v>
      </c>
      <c r="D37" s="116"/>
      <c r="E37" s="117"/>
      <c r="F37" s="118"/>
      <c r="G37" s="50"/>
      <c r="H37" s="49"/>
      <c r="I37" s="108">
        <f>E37*F37*(1+H37)</f>
        <v>0</v>
      </c>
    </row>
    <row r="38" spans="1:9" ht="13.5" customHeight="1">
      <c r="A38" s="236"/>
      <c r="B38" s="46">
        <f>B37+1</f>
        <v>20</v>
      </c>
      <c r="C38" s="52" t="s">
        <v>115</v>
      </c>
      <c r="D38" s="106" t="s">
        <v>116</v>
      </c>
      <c r="E38" s="107">
        <v>4377.61</v>
      </c>
      <c r="F38" s="119">
        <v>23.67</v>
      </c>
      <c r="G38" s="45">
        <v>0.02</v>
      </c>
      <c r="H38" s="48">
        <v>0.02</v>
      </c>
      <c r="I38" s="104">
        <f>E38*F38*(1+H38)</f>
        <v>105690.389274</v>
      </c>
    </row>
    <row r="39" spans="1:9" ht="13.5" customHeight="1">
      <c r="A39" s="236"/>
      <c r="B39" s="51">
        <f>B38+1</f>
        <v>21</v>
      </c>
      <c r="C39" s="53"/>
      <c r="D39" s="109"/>
      <c r="E39" s="110"/>
      <c r="F39" s="120"/>
      <c r="G39" s="45">
        <v>0</v>
      </c>
      <c r="H39" s="48">
        <f>G39</f>
        <v>0</v>
      </c>
      <c r="I39" s="104">
        <f>E39*F39*(1+H39)</f>
        <v>0</v>
      </c>
    </row>
    <row r="40" spans="1:9" ht="13.5" customHeight="1" thickBot="1">
      <c r="A40" s="236"/>
      <c r="B40" s="46">
        <f>B39+1</f>
        <v>22</v>
      </c>
      <c r="C40" s="54"/>
      <c r="D40" s="106"/>
      <c r="E40" s="107"/>
      <c r="F40" s="119"/>
      <c r="G40" s="45">
        <v>0</v>
      </c>
      <c r="H40" s="48">
        <f>G40</f>
        <v>0</v>
      </c>
      <c r="I40" s="104">
        <f>E40*F40*(1+H40)</f>
        <v>0</v>
      </c>
    </row>
    <row r="41" spans="1:9" ht="13.5" customHeight="1" thickBot="1">
      <c r="A41" s="237"/>
      <c r="B41" s="213" t="s">
        <v>27</v>
      </c>
      <c r="C41" s="214"/>
      <c r="D41" s="214"/>
      <c r="E41" s="214"/>
      <c r="F41" s="214"/>
      <c r="G41" s="214"/>
      <c r="H41" s="4"/>
      <c r="I41" s="105">
        <f>SUM(I37:I40)</f>
        <v>105690.389274</v>
      </c>
    </row>
    <row r="42" spans="1:9" ht="5.25" customHeight="1" thickBot="1">
      <c r="A42" s="72"/>
      <c r="B42" s="46"/>
      <c r="C42" s="73"/>
      <c r="D42" s="27"/>
      <c r="E42" s="27"/>
      <c r="F42" s="27"/>
      <c r="G42" s="27"/>
      <c r="H42" s="27"/>
      <c r="I42" s="115"/>
    </row>
    <row r="43" spans="1:9" ht="22.5">
      <c r="A43" s="210" t="s">
        <v>117</v>
      </c>
      <c r="B43" s="59">
        <f>B40+1</f>
        <v>23</v>
      </c>
      <c r="C43" s="63" t="s">
        <v>118</v>
      </c>
      <c r="D43" s="143"/>
      <c r="E43" s="144">
        <v>1</v>
      </c>
      <c r="F43" s="64">
        <v>8000</v>
      </c>
      <c r="G43" s="50">
        <v>0</v>
      </c>
      <c r="H43" s="49">
        <f aca="true" t="shared" si="6" ref="H43:H50">G43</f>
        <v>0</v>
      </c>
      <c r="I43" s="108">
        <f aca="true" t="shared" si="7" ref="I43:I50">E43*F43*(1+H43)</f>
        <v>8000</v>
      </c>
    </row>
    <row r="44" spans="1:9" ht="12.75">
      <c r="A44" s="211"/>
      <c r="B44" s="46">
        <f aca="true" t="shared" si="8" ref="B44:B50">B43+1</f>
        <v>24</v>
      </c>
      <c r="C44" s="66"/>
      <c r="D44" s="41"/>
      <c r="E44" s="133"/>
      <c r="F44" s="41"/>
      <c r="G44" s="45">
        <v>0</v>
      </c>
      <c r="H44" s="48">
        <f t="shared" si="6"/>
        <v>0</v>
      </c>
      <c r="I44" s="104">
        <f t="shared" si="7"/>
        <v>0</v>
      </c>
    </row>
    <row r="45" spans="1:9" ht="12.75">
      <c r="A45" s="211"/>
      <c r="B45" s="46">
        <f t="shared" si="8"/>
        <v>25</v>
      </c>
      <c r="C45" s="61"/>
      <c r="D45" s="106"/>
      <c r="E45" s="121"/>
      <c r="F45" s="119"/>
      <c r="G45" s="45">
        <v>0</v>
      </c>
      <c r="H45" s="48">
        <f t="shared" si="6"/>
        <v>0</v>
      </c>
      <c r="I45" s="104">
        <f t="shared" si="7"/>
        <v>0</v>
      </c>
    </row>
    <row r="46" spans="1:9" ht="12.75">
      <c r="A46" s="211"/>
      <c r="B46" s="46">
        <f t="shared" si="8"/>
        <v>26</v>
      </c>
      <c r="C46" s="61"/>
      <c r="D46" s="106"/>
      <c r="E46" s="121"/>
      <c r="F46" s="119"/>
      <c r="G46" s="45">
        <v>0</v>
      </c>
      <c r="H46" s="48">
        <f t="shared" si="6"/>
        <v>0</v>
      </c>
      <c r="I46" s="104">
        <f t="shared" si="7"/>
        <v>0</v>
      </c>
    </row>
    <row r="47" spans="1:9" ht="12.75">
      <c r="A47" s="211"/>
      <c r="B47" s="46">
        <f t="shared" si="8"/>
        <v>27</v>
      </c>
      <c r="C47" s="61"/>
      <c r="D47" s="106"/>
      <c r="E47" s="121"/>
      <c r="F47" s="119"/>
      <c r="G47" s="45">
        <v>0</v>
      </c>
      <c r="H47" s="48">
        <f t="shared" si="6"/>
        <v>0</v>
      </c>
      <c r="I47" s="104">
        <f t="shared" si="7"/>
        <v>0</v>
      </c>
    </row>
    <row r="48" spans="1:9" ht="12.75">
      <c r="A48" s="211"/>
      <c r="B48" s="46">
        <f t="shared" si="8"/>
        <v>28</v>
      </c>
      <c r="C48" s="62"/>
      <c r="D48" s="122"/>
      <c r="E48" s="121"/>
      <c r="F48" s="119"/>
      <c r="G48" s="45">
        <v>0</v>
      </c>
      <c r="H48" s="48">
        <f t="shared" si="6"/>
        <v>0</v>
      </c>
      <c r="I48" s="104">
        <f t="shared" si="7"/>
        <v>0</v>
      </c>
    </row>
    <row r="49" spans="1:9" ht="12.75">
      <c r="A49" s="211"/>
      <c r="B49" s="46">
        <f t="shared" si="8"/>
        <v>29</v>
      </c>
      <c r="C49" s="58"/>
      <c r="D49" s="41"/>
      <c r="E49" s="88"/>
      <c r="F49" s="123"/>
      <c r="G49" s="45">
        <v>0</v>
      </c>
      <c r="H49" s="48">
        <f t="shared" si="6"/>
        <v>0</v>
      </c>
      <c r="I49" s="104">
        <f t="shared" si="7"/>
        <v>0</v>
      </c>
    </row>
    <row r="50" spans="1:9" ht="13.5" thickBot="1">
      <c r="A50" s="211"/>
      <c r="B50" s="51">
        <f t="shared" si="8"/>
        <v>30</v>
      </c>
      <c r="C50" s="56"/>
      <c r="D50" s="39"/>
      <c r="E50" s="89"/>
      <c r="F50" s="124"/>
      <c r="G50" s="100">
        <v>0</v>
      </c>
      <c r="H50" s="101">
        <f t="shared" si="6"/>
        <v>0</v>
      </c>
      <c r="I50" s="104">
        <f t="shared" si="7"/>
        <v>0</v>
      </c>
    </row>
    <row r="51" spans="1:9" ht="17.25" customHeight="1" thickBot="1">
      <c r="A51" s="235"/>
      <c r="B51" s="213" t="s">
        <v>33</v>
      </c>
      <c r="C51" s="214"/>
      <c r="D51" s="214"/>
      <c r="E51" s="214"/>
      <c r="F51" s="214"/>
      <c r="G51" s="214"/>
      <c r="H51" s="26"/>
      <c r="I51" s="125">
        <f>SUM(I43:I50)</f>
        <v>8000</v>
      </c>
    </row>
    <row r="52" spans="1:9" ht="7.5" customHeight="1" thickBot="1">
      <c r="A52" s="72"/>
      <c r="B52" s="83"/>
      <c r="C52" s="73"/>
      <c r="D52" s="27"/>
      <c r="E52" s="27"/>
      <c r="F52" s="27"/>
      <c r="G52" s="27"/>
      <c r="H52" s="27"/>
      <c r="I52" s="115"/>
    </row>
    <row r="53" spans="1:9" ht="12.75">
      <c r="A53" s="210" t="s">
        <v>121</v>
      </c>
      <c r="B53" s="59">
        <f>B50+1</f>
        <v>31</v>
      </c>
      <c r="C53" s="63" t="s">
        <v>99</v>
      </c>
      <c r="D53" s="64"/>
      <c r="E53" s="90">
        <v>1</v>
      </c>
      <c r="F53" s="126">
        <v>2000</v>
      </c>
      <c r="G53" s="50">
        <v>0</v>
      </c>
      <c r="H53" s="49">
        <f>G53</f>
        <v>0</v>
      </c>
      <c r="I53" s="145">
        <f>E53*F53</f>
        <v>2000</v>
      </c>
    </row>
    <row r="54" spans="1:9" ht="12.75">
      <c r="A54" s="211"/>
      <c r="B54" s="46">
        <f>B53+1</f>
        <v>32</v>
      </c>
      <c r="C54" s="65" t="s">
        <v>100</v>
      </c>
      <c r="D54" s="39"/>
      <c r="E54" s="91">
        <v>1</v>
      </c>
      <c r="F54" s="124">
        <v>2000</v>
      </c>
      <c r="G54" s="45">
        <v>0</v>
      </c>
      <c r="H54" s="48">
        <f>G54</f>
        <v>0</v>
      </c>
      <c r="I54" s="146">
        <f>E54*F54</f>
        <v>2000</v>
      </c>
    </row>
    <row r="55" spans="1:9" ht="13.5" thickBot="1">
      <c r="A55" s="211"/>
      <c r="B55" s="51">
        <f>B54+1</f>
        <v>33</v>
      </c>
      <c r="C55" s="147" t="s">
        <v>101</v>
      </c>
      <c r="D55" s="67"/>
      <c r="E55" s="92">
        <v>1</v>
      </c>
      <c r="F55" s="127">
        <v>3000</v>
      </c>
      <c r="G55" s="45">
        <v>0</v>
      </c>
      <c r="H55" s="48">
        <f>G55</f>
        <v>0</v>
      </c>
      <c r="I55" s="146">
        <f>E55*F55</f>
        <v>3000</v>
      </c>
    </row>
    <row r="56" spans="1:9" ht="15.75" customHeight="1" thickBot="1">
      <c r="A56" s="212"/>
      <c r="B56" s="213" t="s">
        <v>120</v>
      </c>
      <c r="C56" s="214"/>
      <c r="D56" s="214"/>
      <c r="E56" s="214"/>
      <c r="F56" s="214"/>
      <c r="G56" s="214"/>
      <c r="H56" s="26"/>
      <c r="I56" s="125">
        <f>MIN(SUM(I53:I55),0.1*(I24+I35))</f>
        <v>6726.194</v>
      </c>
    </row>
    <row r="57" spans="1:9" ht="7.5" customHeight="1" thickBot="1">
      <c r="A57" s="72"/>
      <c r="B57" s="69"/>
      <c r="C57" s="73"/>
      <c r="D57" s="27"/>
      <c r="E57" s="27"/>
      <c r="F57" s="27"/>
      <c r="G57" s="27"/>
      <c r="H57" s="27"/>
      <c r="I57" s="115"/>
    </row>
    <row r="58" spans="1:9" ht="13.5" thickBot="1">
      <c r="A58" s="68" t="s">
        <v>69</v>
      </c>
      <c r="B58" s="163" t="s">
        <v>119</v>
      </c>
      <c r="C58" s="4"/>
      <c r="D58" s="4"/>
      <c r="E58" s="4"/>
      <c r="F58" s="4"/>
      <c r="G58" s="4"/>
      <c r="H58" s="4"/>
      <c r="I58" s="105">
        <f>0.05*(I24+I35)</f>
        <v>3363.097</v>
      </c>
    </row>
    <row r="59" spans="1:9" ht="5.25" customHeight="1" thickBot="1">
      <c r="A59" s="72"/>
      <c r="B59" s="69"/>
      <c r="C59" s="73"/>
      <c r="D59" s="27"/>
      <c r="E59" s="27"/>
      <c r="F59" s="27"/>
      <c r="G59" s="27"/>
      <c r="H59" s="27"/>
      <c r="I59" s="115"/>
    </row>
    <row r="60" spans="1:9" ht="13.5" thickBot="1">
      <c r="A60" s="207" t="s">
        <v>13</v>
      </c>
      <c r="B60" s="208"/>
      <c r="C60" s="208"/>
      <c r="D60" s="208"/>
      <c r="E60" s="208"/>
      <c r="F60" s="208"/>
      <c r="G60" s="209"/>
      <c r="H60" s="80"/>
      <c r="I60" s="128">
        <f>I24+I35+I41+I51+I56+I58</f>
        <v>191041.62027400002</v>
      </c>
    </row>
    <row r="61" spans="1:9" ht="12.75">
      <c r="A61" s="72"/>
      <c r="B61" s="69"/>
      <c r="C61" s="73"/>
      <c r="D61" s="27"/>
      <c r="E61" s="27"/>
      <c r="F61" s="27"/>
      <c r="G61" s="27"/>
      <c r="H61" s="27"/>
      <c r="I61" s="30"/>
    </row>
    <row r="62" spans="1:9" ht="12.75">
      <c r="A62" s="74" t="s">
        <v>66</v>
      </c>
      <c r="B62" s="215" t="s">
        <v>125</v>
      </c>
      <c r="C62" s="216"/>
      <c r="D62" s="75" t="s">
        <v>23</v>
      </c>
      <c r="E62" s="27"/>
      <c r="F62" s="27"/>
      <c r="G62" s="194" t="s">
        <v>102</v>
      </c>
      <c r="H62" s="195"/>
      <c r="I62" s="196"/>
    </row>
    <row r="63" spans="1:9" ht="12.75">
      <c r="A63" s="72"/>
      <c r="B63" s="69"/>
      <c r="C63" s="73"/>
      <c r="D63" s="27"/>
      <c r="E63" s="27"/>
      <c r="F63" s="27"/>
      <c r="G63" s="27"/>
      <c r="H63" s="27"/>
      <c r="I63" s="30"/>
    </row>
    <row r="64" spans="1:9" ht="12.75">
      <c r="A64" s="72"/>
      <c r="B64" s="73"/>
      <c r="C64" s="73"/>
      <c r="D64" s="27"/>
      <c r="E64" s="27"/>
      <c r="F64" s="27"/>
      <c r="G64" s="27"/>
      <c r="H64" s="27"/>
      <c r="I64" s="30"/>
    </row>
    <row r="65" spans="1:9" ht="12.75">
      <c r="A65" s="72"/>
      <c r="B65" s="73"/>
      <c r="C65" s="73"/>
      <c r="D65" s="75" t="s">
        <v>24</v>
      </c>
      <c r="E65" s="27"/>
      <c r="F65" s="27"/>
      <c r="G65" s="194" t="s">
        <v>98</v>
      </c>
      <c r="H65" s="195"/>
      <c r="I65" s="196"/>
    </row>
    <row r="66" spans="1:9" ht="12.75">
      <c r="A66" s="72"/>
      <c r="B66" s="73"/>
      <c r="C66" s="73"/>
      <c r="D66" s="27"/>
      <c r="E66" s="27"/>
      <c r="F66" s="27"/>
      <c r="G66" s="27"/>
      <c r="H66" s="27"/>
      <c r="I66" s="30"/>
    </row>
    <row r="67" spans="1:9" ht="13.5" thickBot="1">
      <c r="A67" s="76"/>
      <c r="B67" s="77"/>
      <c r="C67" s="77"/>
      <c r="D67" s="78"/>
      <c r="E67" s="78"/>
      <c r="F67" s="78"/>
      <c r="G67" s="78"/>
      <c r="H67" s="78"/>
      <c r="I67" s="79"/>
    </row>
  </sheetData>
  <sheetProtection/>
  <mergeCells count="40">
    <mergeCell ref="A43:A51"/>
    <mergeCell ref="A37:A41"/>
    <mergeCell ref="B41:G41"/>
    <mergeCell ref="B26:I26"/>
    <mergeCell ref="B24:G24"/>
    <mergeCell ref="B7:C7"/>
    <mergeCell ref="D9:E9"/>
    <mergeCell ref="C11:C12"/>
    <mergeCell ref="A26:A35"/>
    <mergeCell ref="J10:N10"/>
    <mergeCell ref="L7:M7"/>
    <mergeCell ref="L8:M8"/>
    <mergeCell ref="L9:M9"/>
    <mergeCell ref="N9:O9"/>
    <mergeCell ref="A13:A24"/>
    <mergeCell ref="D2:G2"/>
    <mergeCell ref="D3:G3"/>
    <mergeCell ref="D4:G4"/>
    <mergeCell ref="F8:G8"/>
    <mergeCell ref="D8:E8"/>
    <mergeCell ref="B3:C3"/>
    <mergeCell ref="B4:C4"/>
    <mergeCell ref="B5:C5"/>
    <mergeCell ref="B56:G56"/>
    <mergeCell ref="F11:F12"/>
    <mergeCell ref="B11:B12"/>
    <mergeCell ref="B62:C62"/>
    <mergeCell ref="G62:I62"/>
    <mergeCell ref="B35:G35"/>
    <mergeCell ref="D11:D12"/>
    <mergeCell ref="G65:I65"/>
    <mergeCell ref="B10:I10"/>
    <mergeCell ref="H11:H12"/>
    <mergeCell ref="G11:G12"/>
    <mergeCell ref="I11:I12"/>
    <mergeCell ref="B13:I13"/>
    <mergeCell ref="E11:E12"/>
    <mergeCell ref="A60:G60"/>
    <mergeCell ref="A53:A56"/>
    <mergeCell ref="B51:G51"/>
  </mergeCells>
  <printOptions/>
  <pageMargins left="0.75" right="0.75" top="1" bottom="1" header="0.5" footer="0.5"/>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E43"/>
  <sheetViews>
    <sheetView zoomScalePageLayoutView="0" workbookViewId="0" topLeftCell="A1">
      <selection activeCell="R16" sqref="R16"/>
    </sheetView>
  </sheetViews>
  <sheetFormatPr defaultColWidth="9.140625" defaultRowHeight="12.75"/>
  <cols>
    <col min="1" max="1" width="21.7109375" style="0" customWidth="1"/>
    <col min="4" max="4" width="15.57421875" style="0" customWidth="1"/>
    <col min="5" max="5" width="11.57421875" style="0" customWidth="1"/>
  </cols>
  <sheetData>
    <row r="1" ht="12.75">
      <c r="A1" s="6" t="s">
        <v>74</v>
      </c>
    </row>
    <row r="3" spans="1:5" ht="12.75">
      <c r="A3" s="7" t="s">
        <v>34</v>
      </c>
      <c r="B3" s="8"/>
      <c r="C3" s="8" t="s">
        <v>35</v>
      </c>
      <c r="D3" s="8"/>
      <c r="E3" s="9" t="s">
        <v>36</v>
      </c>
    </row>
    <row r="4" spans="1:5" ht="12.75">
      <c r="A4" s="10"/>
      <c r="B4" s="11"/>
      <c r="C4" s="11"/>
      <c r="D4" s="11"/>
      <c r="E4" s="12"/>
    </row>
    <row r="5" spans="1:5" ht="12.75">
      <c r="A5" s="13" t="s">
        <v>37</v>
      </c>
      <c r="B5" s="14"/>
      <c r="C5" s="14"/>
      <c r="D5" s="14"/>
      <c r="E5" s="15"/>
    </row>
    <row r="6" spans="1:5" ht="12.75">
      <c r="A6" s="16" t="s">
        <v>38</v>
      </c>
      <c r="B6" s="17"/>
      <c r="C6" s="17" t="s">
        <v>39</v>
      </c>
      <c r="D6" s="17"/>
      <c r="E6" s="18">
        <v>0.02</v>
      </c>
    </row>
    <row r="7" spans="1:5" ht="12.75">
      <c r="A7" s="19"/>
      <c r="B7" s="20"/>
      <c r="C7" s="20"/>
      <c r="D7" s="20"/>
      <c r="E7" s="21"/>
    </row>
    <row r="8" spans="1:5" ht="12.75">
      <c r="A8" s="13" t="s">
        <v>40</v>
      </c>
      <c r="B8" s="14"/>
      <c r="C8" s="14"/>
      <c r="D8" s="14"/>
      <c r="E8" s="15"/>
    </row>
    <row r="9" spans="1:5" ht="12.75">
      <c r="A9" s="22" t="s">
        <v>38</v>
      </c>
      <c r="B9" s="14"/>
      <c r="C9" s="14" t="s">
        <v>39</v>
      </c>
      <c r="D9" s="14"/>
      <c r="E9" s="23">
        <v>0.06</v>
      </c>
    </row>
    <row r="10" spans="1:5" ht="12.75">
      <c r="A10" s="24" t="s">
        <v>41</v>
      </c>
      <c r="B10" s="14"/>
      <c r="C10" s="14" t="s">
        <v>42</v>
      </c>
      <c r="D10" s="14"/>
      <c r="E10" s="23">
        <v>0.02</v>
      </c>
    </row>
    <row r="11" spans="1:5" ht="12.75">
      <c r="A11" s="16"/>
      <c r="B11" s="17"/>
      <c r="C11" s="7" t="s">
        <v>43</v>
      </c>
      <c r="D11" s="8"/>
      <c r="E11" s="97">
        <v>0.08</v>
      </c>
    </row>
    <row r="12" spans="1:5" ht="12.75">
      <c r="A12" s="19"/>
      <c r="B12" s="20"/>
      <c r="C12" s="20"/>
      <c r="D12" s="20"/>
      <c r="E12" s="21"/>
    </row>
    <row r="13" spans="1:5" ht="12.75">
      <c r="A13" s="13" t="s">
        <v>44</v>
      </c>
      <c r="B13" s="14"/>
      <c r="C13" s="14"/>
      <c r="D13" s="14"/>
      <c r="E13" s="15"/>
    </row>
    <row r="14" spans="1:5" ht="12.75">
      <c r="A14" s="22" t="s">
        <v>38</v>
      </c>
      <c r="B14" s="14"/>
      <c r="C14" s="14" t="s">
        <v>39</v>
      </c>
      <c r="D14" s="14"/>
      <c r="E14" s="23">
        <v>0.07</v>
      </c>
    </row>
    <row r="15" spans="1:5" ht="12.75">
      <c r="A15" s="24" t="s">
        <v>41</v>
      </c>
      <c r="B15" s="14"/>
      <c r="C15" s="14" t="s">
        <v>42</v>
      </c>
      <c r="D15" s="14"/>
      <c r="E15" s="23">
        <v>0.04</v>
      </c>
    </row>
    <row r="16" spans="1:5" ht="12.75">
      <c r="A16" s="24" t="s">
        <v>45</v>
      </c>
      <c r="B16" s="14"/>
      <c r="C16" s="2" t="s">
        <v>46</v>
      </c>
      <c r="D16" s="14"/>
      <c r="E16" s="23">
        <v>0.06</v>
      </c>
    </row>
    <row r="17" spans="1:5" ht="12.75">
      <c r="A17" s="24" t="s">
        <v>47</v>
      </c>
      <c r="B17" s="14"/>
      <c r="C17" s="2" t="s">
        <v>48</v>
      </c>
      <c r="D17" s="14"/>
      <c r="E17" s="23">
        <v>0.05</v>
      </c>
    </row>
    <row r="18" spans="1:5" ht="12.75">
      <c r="A18" s="16"/>
      <c r="B18" s="17"/>
      <c r="C18" s="7" t="s">
        <v>43</v>
      </c>
      <c r="D18" s="96"/>
      <c r="E18" s="97">
        <f>SUM(E14:E17)</f>
        <v>0.22000000000000003</v>
      </c>
    </row>
    <row r="19" spans="1:5" ht="12.75">
      <c r="A19" s="19"/>
      <c r="B19" s="20"/>
      <c r="C19" s="20"/>
      <c r="D19" s="20"/>
      <c r="E19" s="21"/>
    </row>
    <row r="20" spans="1:5" ht="12.75">
      <c r="A20" s="13" t="s">
        <v>49</v>
      </c>
      <c r="B20" s="14"/>
      <c r="C20" s="14"/>
      <c r="D20" s="14"/>
      <c r="E20" s="15"/>
    </row>
    <row r="21" spans="1:5" ht="12.75">
      <c r="A21" s="22" t="s">
        <v>38</v>
      </c>
      <c r="B21" s="14"/>
      <c r="C21" s="14" t="s">
        <v>39</v>
      </c>
      <c r="D21" s="14"/>
      <c r="E21" s="23">
        <v>0.07</v>
      </c>
    </row>
    <row r="22" spans="1:5" ht="12.75">
      <c r="A22" s="24" t="s">
        <v>41</v>
      </c>
      <c r="B22" s="14"/>
      <c r="C22" s="14" t="s">
        <v>42</v>
      </c>
      <c r="D22" s="14"/>
      <c r="E22" s="23">
        <v>0.05</v>
      </c>
    </row>
    <row r="23" spans="1:5" ht="12.75">
      <c r="A23" s="24" t="s">
        <v>50</v>
      </c>
      <c r="B23" s="14"/>
      <c r="C23" s="14" t="s">
        <v>51</v>
      </c>
      <c r="D23" s="14"/>
      <c r="E23" s="15"/>
    </row>
    <row r="24" spans="1:5" ht="12.75">
      <c r="A24" s="22"/>
      <c r="B24" s="14"/>
      <c r="C24" s="14" t="s">
        <v>52</v>
      </c>
      <c r="D24" s="14"/>
      <c r="E24" s="23">
        <v>0.02</v>
      </c>
    </row>
    <row r="25" spans="1:5" ht="12.75">
      <c r="A25" s="24" t="s">
        <v>45</v>
      </c>
      <c r="B25" s="14"/>
      <c r="C25" s="2" t="s">
        <v>46</v>
      </c>
      <c r="D25" s="14"/>
      <c r="E25" s="23">
        <v>0.05</v>
      </c>
    </row>
    <row r="26" spans="1:5" ht="12.75">
      <c r="A26" s="24" t="s">
        <v>47</v>
      </c>
      <c r="B26" s="14"/>
      <c r="C26" s="2" t="s">
        <v>48</v>
      </c>
      <c r="D26" s="14"/>
      <c r="E26" s="23">
        <v>0.05</v>
      </c>
    </row>
    <row r="27" spans="1:5" ht="12.75">
      <c r="A27" s="16"/>
      <c r="B27" s="17"/>
      <c r="C27" s="7" t="s">
        <v>43</v>
      </c>
      <c r="D27" s="96"/>
      <c r="E27" s="97">
        <f>SUM(E21:E26)</f>
        <v>0.24</v>
      </c>
    </row>
    <row r="28" spans="1:5" ht="12.75">
      <c r="A28" s="19"/>
      <c r="B28" s="20"/>
      <c r="C28" s="20"/>
      <c r="D28" s="20"/>
      <c r="E28" s="21"/>
    </row>
    <row r="29" spans="1:5" ht="12.75">
      <c r="A29" s="13" t="s">
        <v>53</v>
      </c>
      <c r="B29" s="14"/>
      <c r="C29" s="14"/>
      <c r="D29" s="14"/>
      <c r="E29" s="15"/>
    </row>
    <row r="30" spans="1:5" ht="12.75">
      <c r="A30" s="22" t="s">
        <v>38</v>
      </c>
      <c r="B30" s="14"/>
      <c r="C30" s="14" t="s">
        <v>39</v>
      </c>
      <c r="D30" s="14"/>
      <c r="E30" s="23">
        <v>0.07</v>
      </c>
    </row>
    <row r="31" spans="1:5" ht="12.75">
      <c r="A31" s="24" t="s">
        <v>41</v>
      </c>
      <c r="B31" s="14"/>
      <c r="C31" s="14" t="s">
        <v>42</v>
      </c>
      <c r="D31" s="14"/>
      <c r="E31" s="23">
        <v>0.04</v>
      </c>
    </row>
    <row r="32" spans="1:5" ht="12.75">
      <c r="A32" s="24" t="s">
        <v>50</v>
      </c>
      <c r="B32" s="14"/>
      <c r="C32" s="14" t="s">
        <v>51</v>
      </c>
      <c r="D32" s="14"/>
      <c r="E32" s="15"/>
    </row>
    <row r="33" spans="1:5" ht="12.75">
      <c r="A33" s="22"/>
      <c r="B33" s="14"/>
      <c r="C33" s="14" t="s">
        <v>52</v>
      </c>
      <c r="D33" s="14"/>
      <c r="E33" s="23">
        <v>0.02</v>
      </c>
    </row>
    <row r="34" spans="1:5" ht="12.75">
      <c r="A34" s="24" t="s">
        <v>45</v>
      </c>
      <c r="B34" s="14"/>
      <c r="C34" s="2" t="s">
        <v>46</v>
      </c>
      <c r="D34" s="14"/>
      <c r="E34" s="23">
        <v>0.06</v>
      </c>
    </row>
    <row r="35" spans="1:5" ht="12.75">
      <c r="A35" s="16"/>
      <c r="B35" s="17"/>
      <c r="C35" s="7" t="s">
        <v>43</v>
      </c>
      <c r="D35" s="96"/>
      <c r="E35" s="97">
        <f>SUM(E30:E34)</f>
        <v>0.19</v>
      </c>
    </row>
    <row r="36" spans="1:5" ht="12.75">
      <c r="A36" s="19"/>
      <c r="B36" s="20"/>
      <c r="C36" s="20"/>
      <c r="D36" s="20"/>
      <c r="E36" s="21"/>
    </row>
    <row r="37" spans="1:5" ht="12.75">
      <c r="A37" s="13" t="s">
        <v>54</v>
      </c>
      <c r="B37" s="14"/>
      <c r="C37" s="14"/>
      <c r="D37" s="14"/>
      <c r="E37" s="15"/>
    </row>
    <row r="38" spans="1:5" ht="12.75">
      <c r="A38" s="22" t="s">
        <v>38</v>
      </c>
      <c r="B38" s="14"/>
      <c r="C38" s="14" t="s">
        <v>39</v>
      </c>
      <c r="D38" s="14"/>
      <c r="E38" s="23">
        <v>0.06</v>
      </c>
    </row>
    <row r="39" spans="1:5" ht="12.75">
      <c r="A39" s="24" t="s">
        <v>41</v>
      </c>
      <c r="B39" s="14"/>
      <c r="C39" s="14" t="s">
        <v>42</v>
      </c>
      <c r="D39" s="14"/>
      <c r="E39" s="23">
        <v>0.04</v>
      </c>
    </row>
    <row r="40" spans="1:5" ht="12.75">
      <c r="A40" s="24" t="s">
        <v>50</v>
      </c>
      <c r="B40" s="14"/>
      <c r="C40" s="14" t="s">
        <v>51</v>
      </c>
      <c r="D40" s="14"/>
      <c r="E40" s="15"/>
    </row>
    <row r="41" spans="1:5" ht="12.75">
      <c r="A41" s="22"/>
      <c r="B41" s="14"/>
      <c r="C41" s="14" t="s">
        <v>52</v>
      </c>
      <c r="D41" s="14"/>
      <c r="E41" s="23">
        <v>0.02</v>
      </c>
    </row>
    <row r="42" spans="1:5" ht="12.75">
      <c r="A42" s="24" t="s">
        <v>45</v>
      </c>
      <c r="B42" s="14"/>
      <c r="C42" s="2" t="s">
        <v>46</v>
      </c>
      <c r="D42" s="14"/>
      <c r="E42" s="23">
        <v>0.02</v>
      </c>
    </row>
    <row r="43" spans="1:5" ht="12.75">
      <c r="A43" s="16"/>
      <c r="B43" s="17"/>
      <c r="C43" s="7" t="s">
        <v>43</v>
      </c>
      <c r="D43" s="96"/>
      <c r="E43" s="97">
        <f>SUM(E38:E42)</f>
        <v>0.14</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5"/>
  <sheetViews>
    <sheetView zoomScalePageLayoutView="0" workbookViewId="0" topLeftCell="A1">
      <selection activeCell="I12" sqref="I12"/>
    </sheetView>
  </sheetViews>
  <sheetFormatPr defaultColWidth="9.140625" defaultRowHeight="12.75"/>
  <cols>
    <col min="1" max="1" width="11.7109375" style="0" customWidth="1"/>
    <col min="2" max="2" width="16.28125" style="0" customWidth="1"/>
    <col min="3" max="3" width="12.8515625" style="0" customWidth="1"/>
    <col min="4" max="4" width="12.28125" style="0" customWidth="1"/>
    <col min="5" max="5" width="55.8515625" style="0" customWidth="1"/>
    <col min="6" max="6" width="17.00390625" style="0" customWidth="1"/>
  </cols>
  <sheetData>
    <row r="1" spans="1:3" ht="13.5" thickBot="1">
      <c r="A1" s="25" t="s">
        <v>60</v>
      </c>
      <c r="B1" s="149"/>
      <c r="C1" s="150"/>
    </row>
    <row r="2" spans="1:3" ht="13.5" thickBot="1">
      <c r="A2" s="72" t="s">
        <v>62</v>
      </c>
      <c r="B2" s="30"/>
      <c r="C2" s="151"/>
    </row>
    <row r="3" spans="1:3" ht="13.5" thickBot="1">
      <c r="A3" s="25" t="s">
        <v>61</v>
      </c>
      <c r="B3" s="149"/>
      <c r="C3" s="150"/>
    </row>
    <row r="4" spans="1:3" ht="13.5" thickBot="1">
      <c r="A4" s="76" t="s">
        <v>63</v>
      </c>
      <c r="B4" s="79"/>
      <c r="C4" s="152"/>
    </row>
    <row r="6" ht="13.5" thickBot="1"/>
    <row r="7" spans="1:6" ht="13.5" thickBot="1">
      <c r="A7" s="148" t="s">
        <v>55</v>
      </c>
      <c r="B7" s="153" t="s">
        <v>104</v>
      </c>
      <c r="C7" s="153" t="s">
        <v>57</v>
      </c>
      <c r="D7" s="154" t="s">
        <v>58</v>
      </c>
      <c r="E7" s="153" t="s">
        <v>56</v>
      </c>
      <c r="F7" s="153" t="s">
        <v>59</v>
      </c>
    </row>
    <row r="8" spans="1:6" ht="12.75">
      <c r="A8" s="157">
        <v>1</v>
      </c>
      <c r="B8" s="39"/>
      <c r="C8" s="39"/>
      <c r="D8" s="132"/>
      <c r="E8" s="39"/>
      <c r="F8" s="89"/>
    </row>
    <row r="9" spans="1:6" ht="12.75">
      <c r="A9" s="157">
        <f>A8+1</f>
        <v>2</v>
      </c>
      <c r="B9" s="39"/>
      <c r="C9" s="39"/>
      <c r="D9" s="132"/>
      <c r="E9" s="39"/>
      <c r="F9" s="89"/>
    </row>
    <row r="10" spans="1:6" ht="12.75">
      <c r="A10" s="157">
        <f>A9+1</f>
        <v>3</v>
      </c>
      <c r="B10" s="39"/>
      <c r="C10" s="39"/>
      <c r="D10" s="132"/>
      <c r="E10" s="39"/>
      <c r="F10" s="89"/>
    </row>
    <row r="11" spans="1:6" ht="12.75">
      <c r="A11" s="157">
        <f>A10+1</f>
        <v>4</v>
      </c>
      <c r="B11" s="39"/>
      <c r="C11" s="39"/>
      <c r="D11" s="132"/>
      <c r="E11" s="39"/>
      <c r="F11" s="89"/>
    </row>
    <row r="12" spans="1:6" ht="12.75">
      <c r="A12" s="157">
        <f>A11+1</f>
        <v>5</v>
      </c>
      <c r="B12" s="39"/>
      <c r="C12" s="39"/>
      <c r="D12" s="132"/>
      <c r="E12" s="39"/>
      <c r="F12" s="89"/>
    </row>
    <row r="13" spans="1:6" ht="12.75">
      <c r="A13" s="157">
        <f>A12+1</f>
        <v>6</v>
      </c>
      <c r="B13" s="39"/>
      <c r="C13" s="39"/>
      <c r="D13" s="132"/>
      <c r="E13" s="39"/>
      <c r="F13" s="89"/>
    </row>
    <row r="14" spans="1:6" ht="13.5" thickBot="1">
      <c r="A14" s="158"/>
      <c r="B14" s="44"/>
      <c r="C14" s="44"/>
      <c r="D14" s="155"/>
      <c r="E14" s="44"/>
      <c r="F14" s="156"/>
    </row>
    <row r="15" ht="13.5" thickBot="1">
      <c r="F15" s="159">
        <f>SUM(F8:F14)</f>
        <v>0</v>
      </c>
    </row>
  </sheetData>
  <sheetProtection/>
  <printOptions/>
  <pageMargins left="0.75" right="0.75" top="1" bottom="1" header="0.5" footer="0.5"/>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Davide LOMBARDI</cp:lastModifiedBy>
  <cp:lastPrinted>2013-12-30T14:47:35Z</cp:lastPrinted>
  <dcterms:created xsi:type="dcterms:W3CDTF">2012-01-27T09:43:41Z</dcterms:created>
  <dcterms:modified xsi:type="dcterms:W3CDTF">2019-04-18T11:45:47Z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