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7.23" sheetId="1" r:id="rId1"/>
  </sheets>
  <definedNames>
    <definedName name="_xlnm.Print_Area" localSheetId="0">'7.23'!$A$1:$E$43</definedName>
  </definedNames>
  <calcPr fullCalcOnLoad="1"/>
</workbook>
</file>

<file path=xl/sharedStrings.xml><?xml version="1.0" encoding="utf-8"?>
<sst xmlns="http://schemas.openxmlformats.org/spreadsheetml/2006/main" count="76" uniqueCount="48">
  <si>
    <t xml:space="preserve">Fino a 19 anni </t>
  </si>
  <si>
    <t>da 20 anni e oltre</t>
  </si>
  <si>
    <t>Atletica leggera</t>
  </si>
  <si>
    <t>Baseball - Softball</t>
  </si>
  <si>
    <t>Bocce</t>
  </si>
  <si>
    <t>Calcio</t>
  </si>
  <si>
    <t>Ciclismo</t>
  </si>
  <si>
    <t>Ginnastica</t>
  </si>
  <si>
    <t>Golf</t>
  </si>
  <si>
    <t>Motociclismo</t>
  </si>
  <si>
    <t>Nuoto</t>
  </si>
  <si>
    <t>Pallacanestro</t>
  </si>
  <si>
    <t>Pallamano</t>
  </si>
  <si>
    <t>Pallavolo</t>
  </si>
  <si>
    <t>Pattinaggio a rotelle</t>
  </si>
  <si>
    <t>Pesca sportiva</t>
  </si>
  <si>
    <t>Pesistica</t>
  </si>
  <si>
    <t>Pugilato</t>
  </si>
  <si>
    <t>Rugby</t>
  </si>
  <si>
    <t>Sport equestri</t>
  </si>
  <si>
    <t>Sport del ghiaccio</t>
  </si>
  <si>
    <t>Tennis</t>
  </si>
  <si>
    <t>Tennistavolo</t>
  </si>
  <si>
    <t>Tiro a segno</t>
  </si>
  <si>
    <t>Tiro a volo</t>
  </si>
  <si>
    <t>Tiro con l'arco</t>
  </si>
  <si>
    <t>Triathlon</t>
  </si>
  <si>
    <t>DISCIPLINE SPORTIVE</t>
  </si>
  <si>
    <t xml:space="preserve">Discipline </t>
  </si>
  <si>
    <t>Skiroll</t>
  </si>
  <si>
    <t>Sport invernali</t>
  </si>
  <si>
    <t>Sport tradizionali valdostani</t>
  </si>
  <si>
    <t xml:space="preserve">Tesserati </t>
  </si>
  <si>
    <t xml:space="preserve">Totale tesserati </t>
  </si>
  <si>
    <t>Contributi regionali in euro</t>
  </si>
  <si>
    <t>Canoa</t>
  </si>
  <si>
    <t>Curling in carrozzina</t>
  </si>
  <si>
    <t>TOTALE</t>
  </si>
  <si>
    <r>
      <t>Nota</t>
    </r>
    <r>
      <rPr>
        <sz val="7"/>
        <rFont val="Arial"/>
        <family val="2"/>
      </rPr>
      <t>: I valori forniti si riferiscono ai dati acquisiti dai competenti uffici unicamente ai fini dell'erogazione dei contributi previsti dalla Legge regionale 3/2004 "Nuova disciplina degli interventi a favore dello sport", precisando che relativamente ai tesserati praticanti gli sport tradizionali regionali non risulta disponibile la loro suddivisione per fasce di età in quanto tale dato viene fornito agli uffici solo in forma aggregata</t>
    </r>
  </si>
  <si>
    <t>Sci nordico paralimpico</t>
  </si>
  <si>
    <t>Tiro a volo paralimpico</t>
  </si>
  <si>
    <t>(a) i  dati del tesseramento ASIVA sono relativi alla stagione invernale 2014/2015</t>
  </si>
  <si>
    <t>Attività sportiva atleti diversamente abili (C.I.P.)</t>
  </si>
  <si>
    <t>-</t>
  </si>
  <si>
    <t>dati non disponibili</t>
  </si>
  <si>
    <t>Lotta - Karate</t>
  </si>
  <si>
    <r>
      <t>Fonte</t>
    </r>
    <r>
      <rPr>
        <sz val="7"/>
        <rFont val="Arial"/>
        <family val="0"/>
      </rPr>
      <t>: RAVA - Assessorato turismo, sport, commercio e trasporti - Dipartimento turismo, sport e commercio / ASIVA</t>
    </r>
  </si>
  <si>
    <t>Tavola 7.23- Discipline sportive, numero di tesserati e contributi della Regione Autonoma Valle d'Aosta - Anno 2014</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</si>
</sst>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quot;Sì&quot;;&quot;Sì&quot;;&quot;No&quot;"/>
    <numFmt numFmtId="167" formatCode="&quot;Vero&quot;;&quot;Vero&quot;;&quot;Falso&quot;"/>
    <numFmt numFmtId="168" formatCode="&quot;Attivo&quot;;&quot;Attivo&quot;;&quot;Inattivo&quot;"/>
    <numFmt numFmtId="169" formatCode="[$€-2]\ #.##000_);[Red]\([$€-2]\ #.##000\)"/>
  </numFmts>
  <fonts count="42">
    <font>
      <sz val="10"/>
      <name val="Arial"/>
      <family val="0"/>
    </font>
    <font>
      <sz val="8"/>
      <name val="Arial"/>
      <family val="0"/>
    </font>
    <font>
      <b/>
      <sz val="8"/>
      <name val="Arial"/>
      <family val="0"/>
    </font>
    <font>
      <sz val="7"/>
      <name val="Arial"/>
      <family val="0"/>
    </font>
    <font>
      <i/>
      <sz val="7"/>
      <name val="Arial"/>
      <family val="2"/>
    </font>
    <font>
      <u val="single"/>
      <sz val="10"/>
      <color indexed="12"/>
      <name val="Arial"/>
      <family val="0"/>
    </font>
    <font>
      <u val="single"/>
      <sz val="10"/>
      <color indexed="36"/>
      <name val="Arial"/>
      <family val="0"/>
    </font>
    <font>
      <b/>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Alignment="1">
      <alignment/>
    </xf>
    <xf numFmtId="0" fontId="1" fillId="0" borderId="0" xfId="0" applyFont="1" applyFill="1" applyBorder="1" applyAlignment="1">
      <alignment/>
    </xf>
    <xf numFmtId="0" fontId="0" fillId="0" borderId="0" xfId="0" applyFill="1" applyAlignment="1">
      <alignment/>
    </xf>
    <xf numFmtId="0" fontId="1" fillId="0" borderId="0" xfId="0" applyFont="1" applyFill="1" applyBorder="1" applyAlignment="1">
      <alignment horizontal="right"/>
    </xf>
    <xf numFmtId="0" fontId="1" fillId="0" borderId="10" xfId="0" applyFont="1" applyFill="1" applyBorder="1" applyAlignment="1">
      <alignment horizontal="right"/>
    </xf>
    <xf numFmtId="0" fontId="0" fillId="0" borderId="11" xfId="0" applyFill="1" applyBorder="1" applyAlignment="1">
      <alignment horizontal="center"/>
    </xf>
    <xf numFmtId="3" fontId="2" fillId="0" borderId="0" xfId="0" applyNumberFormat="1" applyFont="1" applyFill="1" applyBorder="1" applyAlignment="1">
      <alignment horizontal="right"/>
    </xf>
    <xf numFmtId="0" fontId="3" fillId="0" borderId="0" xfId="0" applyFont="1" applyFill="1" applyAlignment="1">
      <alignment/>
    </xf>
    <xf numFmtId="0" fontId="0" fillId="0" borderId="0" xfId="0" applyFill="1" applyAlignment="1">
      <alignment horizontal="right"/>
    </xf>
    <xf numFmtId="4" fontId="1" fillId="0" borderId="0" xfId="0" applyNumberFormat="1" applyFont="1" applyFill="1" applyBorder="1" applyAlignment="1">
      <alignment/>
    </xf>
    <xf numFmtId="0" fontId="2" fillId="0" borderId="10" xfId="0" applyFont="1" applyFill="1" applyBorder="1" applyAlignment="1">
      <alignment horizontal="left"/>
    </xf>
    <xf numFmtId="3" fontId="2" fillId="0" borderId="10" xfId="0" applyNumberFormat="1" applyFont="1" applyFill="1" applyBorder="1" applyAlignment="1">
      <alignment horizontal="right"/>
    </xf>
    <xf numFmtId="0" fontId="2" fillId="0" borderId="0" xfId="0" applyFont="1" applyFill="1" applyBorder="1" applyAlignment="1">
      <alignment horizontal="left"/>
    </xf>
    <xf numFmtId="0" fontId="0" fillId="0" borderId="0" xfId="0" applyFill="1" applyBorder="1" applyAlignment="1">
      <alignment horizontal="center"/>
    </xf>
    <xf numFmtId="0" fontId="1" fillId="0" borderId="0" xfId="0" applyFont="1" applyFill="1" applyBorder="1" applyAlignment="1">
      <alignment horizontal="left"/>
    </xf>
    <xf numFmtId="3" fontId="1" fillId="0" borderId="0" xfId="0" applyNumberFormat="1" applyFont="1" applyFill="1" applyBorder="1" applyAlignment="1" quotePrefix="1">
      <alignment horizontal="right"/>
    </xf>
    <xf numFmtId="3"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2" fillId="0" borderId="10" xfId="0" applyNumberFormat="1" applyFont="1" applyFill="1" applyBorder="1" applyAlignment="1">
      <alignment horizontal="right"/>
    </xf>
    <xf numFmtId="4" fontId="1" fillId="0" borderId="0" xfId="0" applyNumberFormat="1" applyFont="1" applyFill="1" applyBorder="1" applyAlignment="1">
      <alignment horizontal="right"/>
    </xf>
    <xf numFmtId="0" fontId="3" fillId="0" borderId="0" xfId="0" applyFont="1" applyFill="1" applyAlignment="1">
      <alignment/>
    </xf>
    <xf numFmtId="0" fontId="4" fillId="0" borderId="0" xfId="0" applyFont="1" applyFill="1" applyAlignment="1">
      <alignment horizontal="left" vertical="center" wrapText="1"/>
    </xf>
    <xf numFmtId="0" fontId="1" fillId="0" borderId="12" xfId="0" applyFont="1" applyFill="1" applyBorder="1" applyAlignment="1">
      <alignment horizontal="center"/>
    </xf>
    <xf numFmtId="0" fontId="7" fillId="0" borderId="0" xfId="0" applyFont="1" applyFill="1" applyAlignment="1">
      <alignment/>
    </xf>
    <xf numFmtId="0" fontId="0" fillId="0" borderId="0" xfId="0" applyFill="1" applyAlignment="1">
      <alignment/>
    </xf>
    <xf numFmtId="0" fontId="1" fillId="0" borderId="13" xfId="0" applyFont="1" applyFill="1" applyBorder="1" applyAlignment="1">
      <alignment horizontal="left" vertical="center"/>
    </xf>
    <xf numFmtId="0" fontId="1" fillId="0" borderId="10"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0" xfId="0" applyFont="1" applyFill="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150" zoomScaleNormal="150" zoomScaleSheetLayoutView="100" zoomScalePageLayoutView="0" workbookViewId="0" topLeftCell="A1">
      <selection activeCell="J9" sqref="J9"/>
    </sheetView>
  </sheetViews>
  <sheetFormatPr defaultColWidth="9.140625" defaultRowHeight="12.75" customHeight="1"/>
  <cols>
    <col min="1" max="1" width="32.421875" style="2" customWidth="1"/>
    <col min="2" max="2" width="14.140625" style="8" customWidth="1"/>
    <col min="3" max="3" width="15.8515625" style="8" customWidth="1"/>
    <col min="4" max="4" width="14.57421875" style="8" customWidth="1"/>
    <col min="5" max="5" width="22.421875" style="8" customWidth="1"/>
    <col min="6" max="6" width="10.140625" style="2" bestFit="1" customWidth="1"/>
    <col min="7" max="7" width="36.00390625" style="2" hidden="1" customWidth="1"/>
    <col min="8" max="16384" width="9.140625" style="2" customWidth="1"/>
  </cols>
  <sheetData>
    <row r="1" spans="1:5" ht="12.75" customHeight="1">
      <c r="A1" s="23" t="s">
        <v>47</v>
      </c>
      <c r="B1" s="24"/>
      <c r="C1" s="24"/>
      <c r="D1" s="24"/>
      <c r="E1" s="24"/>
    </row>
    <row r="2" spans="2:5" s="1" customFormat="1" ht="12.75" customHeight="1">
      <c r="B2" s="3"/>
      <c r="C2" s="3"/>
      <c r="D2" s="3"/>
      <c r="E2" s="3"/>
    </row>
    <row r="3" spans="1:5" s="1" customFormat="1" ht="12.75" customHeight="1">
      <c r="A3" s="25" t="s">
        <v>27</v>
      </c>
      <c r="B3" s="22" t="s">
        <v>32</v>
      </c>
      <c r="C3" s="22"/>
      <c r="D3" s="27" t="s">
        <v>33</v>
      </c>
      <c r="E3" s="27" t="s">
        <v>34</v>
      </c>
    </row>
    <row r="4" spans="1:7" s="1" customFormat="1" ht="11.25" customHeight="1">
      <c r="A4" s="26"/>
      <c r="B4" s="4" t="s">
        <v>0</v>
      </c>
      <c r="C4" s="4" t="s">
        <v>1</v>
      </c>
      <c r="D4" s="28"/>
      <c r="E4" s="28"/>
      <c r="G4" s="5" t="s">
        <v>28</v>
      </c>
    </row>
    <row r="5" spans="1:7" s="1" customFormat="1" ht="11.25" customHeight="1">
      <c r="A5" s="14" t="s">
        <v>42</v>
      </c>
      <c r="B5" s="15" t="s">
        <v>43</v>
      </c>
      <c r="C5" s="15" t="s">
        <v>43</v>
      </c>
      <c r="D5" s="16" t="s">
        <v>44</v>
      </c>
      <c r="E5" s="17">
        <v>15000</v>
      </c>
      <c r="G5" s="13"/>
    </row>
    <row r="6" spans="1:8" s="1" customFormat="1" ht="12.75" customHeight="1">
      <c r="A6" s="1" t="s">
        <v>2</v>
      </c>
      <c r="B6" s="16">
        <v>469</v>
      </c>
      <c r="C6" s="16">
        <v>684</v>
      </c>
      <c r="D6" s="16">
        <f aca="true" t="shared" si="0" ref="D6:D38">B6+C6</f>
        <v>1153</v>
      </c>
      <c r="E6" s="17">
        <f>38636+3750</f>
        <v>42386</v>
      </c>
      <c r="H6" s="9"/>
    </row>
    <row r="7" spans="1:8" s="1" customFormat="1" ht="12.75" customHeight="1">
      <c r="A7" s="1" t="s">
        <v>3</v>
      </c>
      <c r="B7" s="16">
        <v>20</v>
      </c>
      <c r="C7" s="16">
        <v>11</v>
      </c>
      <c r="D7" s="16">
        <f t="shared" si="0"/>
        <v>31</v>
      </c>
      <c r="E7" s="17">
        <v>1448</v>
      </c>
      <c r="H7" s="9"/>
    </row>
    <row r="8" spans="1:8" s="1" customFormat="1" ht="12.75" customHeight="1">
      <c r="A8" s="1" t="s">
        <v>4</v>
      </c>
      <c r="B8" s="16">
        <v>176</v>
      </c>
      <c r="C8" s="16">
        <v>520</v>
      </c>
      <c r="D8" s="16">
        <f t="shared" si="0"/>
        <v>696</v>
      </c>
      <c r="E8" s="17">
        <f>10629+24023</f>
        <v>34652</v>
      </c>
      <c r="H8" s="9"/>
    </row>
    <row r="9" spans="1:8" s="1" customFormat="1" ht="12.75" customHeight="1">
      <c r="A9" s="1" t="s">
        <v>5</v>
      </c>
      <c r="B9" s="16">
        <v>1611</v>
      </c>
      <c r="C9" s="16">
        <v>486</v>
      </c>
      <c r="D9" s="16">
        <f t="shared" si="0"/>
        <v>2097</v>
      </c>
      <c r="E9" s="17">
        <f>98273+114656</f>
        <v>212929</v>
      </c>
      <c r="H9" s="9"/>
    </row>
    <row r="10" spans="1:8" s="1" customFormat="1" ht="12.75" customHeight="1">
      <c r="A10" s="1" t="s">
        <v>35</v>
      </c>
      <c r="B10" s="16">
        <v>19</v>
      </c>
      <c r="C10" s="16">
        <v>2</v>
      </c>
      <c r="D10" s="16">
        <f t="shared" si="0"/>
        <v>21</v>
      </c>
      <c r="E10" s="17">
        <v>1338</v>
      </c>
      <c r="H10" s="9"/>
    </row>
    <row r="11" spans="1:8" s="1" customFormat="1" ht="12.75" customHeight="1">
      <c r="A11" s="1" t="s">
        <v>6</v>
      </c>
      <c r="B11" s="16">
        <v>547</v>
      </c>
      <c r="C11" s="16">
        <v>306</v>
      </c>
      <c r="D11" s="16">
        <f t="shared" si="0"/>
        <v>853</v>
      </c>
      <c r="E11" s="17">
        <f>21253+6685.42</f>
        <v>27938.42</v>
      </c>
      <c r="H11" s="9"/>
    </row>
    <row r="12" spans="1:8" s="1" customFormat="1" ht="12.75" customHeight="1">
      <c r="A12" s="1" t="s">
        <v>36</v>
      </c>
      <c r="B12" s="15" t="s">
        <v>43</v>
      </c>
      <c r="C12" s="15" t="s">
        <v>43</v>
      </c>
      <c r="D12" s="16" t="s">
        <v>44</v>
      </c>
      <c r="E12" s="17">
        <v>0</v>
      </c>
      <c r="H12" s="9"/>
    </row>
    <row r="13" spans="1:8" s="1" customFormat="1" ht="12.75" customHeight="1">
      <c r="A13" s="1" t="s">
        <v>7</v>
      </c>
      <c r="B13" s="16">
        <v>581</v>
      </c>
      <c r="C13" s="16">
        <v>13</v>
      </c>
      <c r="D13" s="16">
        <f t="shared" si="0"/>
        <v>594</v>
      </c>
      <c r="E13" s="17">
        <v>12224</v>
      </c>
      <c r="H13" s="9"/>
    </row>
    <row r="14" spans="1:8" s="1" customFormat="1" ht="12.75" customHeight="1">
      <c r="A14" s="1" t="s">
        <v>8</v>
      </c>
      <c r="B14" s="16">
        <v>62</v>
      </c>
      <c r="C14" s="16">
        <v>392</v>
      </c>
      <c r="D14" s="16">
        <f t="shared" si="0"/>
        <v>454</v>
      </c>
      <c r="E14" s="17">
        <v>14106</v>
      </c>
      <c r="H14" s="9"/>
    </row>
    <row r="15" spans="1:8" s="1" customFormat="1" ht="12.75" customHeight="1">
      <c r="A15" s="1" t="s">
        <v>45</v>
      </c>
      <c r="B15" s="16">
        <v>44</v>
      </c>
      <c r="C15" s="16">
        <v>9</v>
      </c>
      <c r="D15" s="16">
        <f t="shared" si="0"/>
        <v>53</v>
      </c>
      <c r="E15" s="17">
        <f>379+1500</f>
        <v>1879</v>
      </c>
      <c r="H15" s="9"/>
    </row>
    <row r="16" spans="1:5" s="1" customFormat="1" ht="12.75" customHeight="1">
      <c r="A16" s="1" t="s">
        <v>9</v>
      </c>
      <c r="B16" s="15" t="s">
        <v>43</v>
      </c>
      <c r="C16" s="15" t="s">
        <v>43</v>
      </c>
      <c r="D16" s="16" t="s">
        <v>44</v>
      </c>
      <c r="E16" s="17">
        <v>0</v>
      </c>
    </row>
    <row r="17" spans="1:5" s="1" customFormat="1" ht="12.75" customHeight="1">
      <c r="A17" s="1" t="s">
        <v>10</v>
      </c>
      <c r="B17" s="16">
        <v>101</v>
      </c>
      <c r="C17" s="16">
        <v>1</v>
      </c>
      <c r="D17" s="16">
        <f t="shared" si="0"/>
        <v>102</v>
      </c>
      <c r="E17" s="17">
        <v>13663</v>
      </c>
    </row>
    <row r="18" spans="1:5" s="1" customFormat="1" ht="12.75" customHeight="1">
      <c r="A18" s="1" t="s">
        <v>11</v>
      </c>
      <c r="B18" s="16">
        <v>345</v>
      </c>
      <c r="C18" s="16">
        <v>37</v>
      </c>
      <c r="D18" s="16">
        <f t="shared" si="0"/>
        <v>382</v>
      </c>
      <c r="E18" s="17">
        <f>26554+9914</f>
        <v>36468</v>
      </c>
    </row>
    <row r="19" spans="1:5" s="1" customFormat="1" ht="12.75" customHeight="1">
      <c r="A19" s="1" t="s">
        <v>12</v>
      </c>
      <c r="B19" s="15" t="s">
        <v>43</v>
      </c>
      <c r="C19" s="15" t="s">
        <v>43</v>
      </c>
      <c r="D19" s="16" t="s">
        <v>44</v>
      </c>
      <c r="E19" s="17">
        <v>0</v>
      </c>
    </row>
    <row r="20" spans="1:5" s="1" customFormat="1" ht="12.75" customHeight="1">
      <c r="A20" s="1" t="s">
        <v>13</v>
      </c>
      <c r="B20" s="16">
        <v>576</v>
      </c>
      <c r="C20" s="16">
        <v>136</v>
      </c>
      <c r="D20" s="16">
        <f t="shared" si="0"/>
        <v>712</v>
      </c>
      <c r="E20" s="17">
        <f>38801+10002</f>
        <v>48803</v>
      </c>
    </row>
    <row r="21" spans="1:5" s="1" customFormat="1" ht="12.75" customHeight="1">
      <c r="A21" s="1" t="s">
        <v>14</v>
      </c>
      <c r="B21" s="15" t="s">
        <v>43</v>
      </c>
      <c r="C21" s="15" t="s">
        <v>43</v>
      </c>
      <c r="D21" s="16" t="s">
        <v>44</v>
      </c>
      <c r="E21" s="17">
        <v>0</v>
      </c>
    </row>
    <row r="22" spans="1:5" s="1" customFormat="1" ht="12.75" customHeight="1">
      <c r="A22" s="1" t="s">
        <v>15</v>
      </c>
      <c r="B22" s="16">
        <v>22</v>
      </c>
      <c r="C22" s="16">
        <v>54</v>
      </c>
      <c r="D22" s="16">
        <f t="shared" si="0"/>
        <v>76</v>
      </c>
      <c r="E22" s="17">
        <f>1984+2750</f>
        <v>4734</v>
      </c>
    </row>
    <row r="23" spans="1:5" s="1" customFormat="1" ht="12.75" customHeight="1">
      <c r="A23" s="1" t="s">
        <v>16</v>
      </c>
      <c r="B23" s="16">
        <v>36</v>
      </c>
      <c r="C23" s="16">
        <v>5</v>
      </c>
      <c r="D23" s="16">
        <f t="shared" si="0"/>
        <v>41</v>
      </c>
      <c r="E23" s="17">
        <f>1199+2175</f>
        <v>3374</v>
      </c>
    </row>
    <row r="24" spans="1:5" s="1" customFormat="1" ht="12.75" customHeight="1">
      <c r="A24" s="1" t="s">
        <v>17</v>
      </c>
      <c r="B24" s="15" t="s">
        <v>43</v>
      </c>
      <c r="C24" s="15" t="s">
        <v>43</v>
      </c>
      <c r="D24" s="16" t="s">
        <v>44</v>
      </c>
      <c r="E24" s="17">
        <v>0</v>
      </c>
    </row>
    <row r="25" spans="1:5" s="1" customFormat="1" ht="12.75" customHeight="1">
      <c r="A25" s="1" t="s">
        <v>18</v>
      </c>
      <c r="B25" s="16">
        <v>93</v>
      </c>
      <c r="C25" s="16">
        <v>47</v>
      </c>
      <c r="D25" s="16">
        <f t="shared" si="0"/>
        <v>140</v>
      </c>
      <c r="E25" s="17">
        <v>4903</v>
      </c>
    </row>
    <row r="26" spans="1:5" s="1" customFormat="1" ht="12.75" customHeight="1">
      <c r="A26" s="1" t="s">
        <v>39</v>
      </c>
      <c r="B26" s="15" t="s">
        <v>43</v>
      </c>
      <c r="C26" s="15" t="s">
        <v>43</v>
      </c>
      <c r="D26" s="16" t="s">
        <v>44</v>
      </c>
      <c r="E26" s="17">
        <v>0</v>
      </c>
    </row>
    <row r="27" spans="1:5" s="1" customFormat="1" ht="12.75" customHeight="1">
      <c r="A27" s="1" t="s">
        <v>29</v>
      </c>
      <c r="B27" s="15" t="s">
        <v>43</v>
      </c>
      <c r="C27" s="15" t="s">
        <v>43</v>
      </c>
      <c r="D27" s="16" t="s">
        <v>44</v>
      </c>
      <c r="E27" s="17">
        <v>0</v>
      </c>
    </row>
    <row r="28" spans="1:5" s="1" customFormat="1" ht="12.75" customHeight="1">
      <c r="A28" s="1" t="s">
        <v>19</v>
      </c>
      <c r="B28" s="16">
        <v>102</v>
      </c>
      <c r="C28" s="16">
        <v>84</v>
      </c>
      <c r="D28" s="16">
        <f t="shared" si="0"/>
        <v>186</v>
      </c>
      <c r="E28" s="17">
        <v>3852</v>
      </c>
    </row>
    <row r="29" spans="1:5" s="1" customFormat="1" ht="12.75" customHeight="1">
      <c r="A29" s="1" t="s">
        <v>20</v>
      </c>
      <c r="B29" s="16">
        <f>148+92</f>
        <v>240</v>
      </c>
      <c r="C29" s="16">
        <f>4+21</f>
        <v>25</v>
      </c>
      <c r="D29" s="16">
        <f t="shared" si="0"/>
        <v>265</v>
      </c>
      <c r="E29" s="17">
        <f>5935+7098+4600</f>
        <v>17633</v>
      </c>
    </row>
    <row r="30" spans="1:5" s="1" customFormat="1" ht="12.75" customHeight="1">
      <c r="A30" s="1" t="s">
        <v>30</v>
      </c>
      <c r="B30" s="16">
        <v>2615</v>
      </c>
      <c r="C30" s="16">
        <v>1682</v>
      </c>
      <c r="D30" s="16">
        <f>B30+C30</f>
        <v>4297</v>
      </c>
      <c r="E30" s="17">
        <v>300000</v>
      </c>
    </row>
    <row r="31" spans="1:5" s="1" customFormat="1" ht="12.75" customHeight="1">
      <c r="A31" s="1" t="s">
        <v>31</v>
      </c>
      <c r="B31" s="16"/>
      <c r="C31" s="16"/>
      <c r="D31" s="16">
        <v>2029</v>
      </c>
      <c r="E31" s="17">
        <v>105000</v>
      </c>
    </row>
    <row r="32" spans="1:5" s="1" customFormat="1" ht="12.75" customHeight="1">
      <c r="A32" s="1" t="s">
        <v>21</v>
      </c>
      <c r="B32" s="16">
        <v>276</v>
      </c>
      <c r="C32" s="16">
        <v>262</v>
      </c>
      <c r="D32" s="16">
        <f t="shared" si="0"/>
        <v>538</v>
      </c>
      <c r="E32" s="17">
        <v>9425</v>
      </c>
    </row>
    <row r="33" spans="1:5" s="1" customFormat="1" ht="12.75" customHeight="1">
      <c r="A33" s="1" t="s">
        <v>22</v>
      </c>
      <c r="B33" s="16">
        <v>34</v>
      </c>
      <c r="C33" s="16">
        <v>18</v>
      </c>
      <c r="D33" s="16">
        <f t="shared" si="0"/>
        <v>52</v>
      </c>
      <c r="E33" s="17">
        <f>1383+4194</f>
        <v>5577</v>
      </c>
    </row>
    <row r="34" spans="1:5" s="1" customFormat="1" ht="12.75" customHeight="1">
      <c r="A34" s="1" t="s">
        <v>23</v>
      </c>
      <c r="B34" s="16">
        <v>1</v>
      </c>
      <c r="C34" s="16">
        <v>102</v>
      </c>
      <c r="D34" s="16">
        <f t="shared" si="0"/>
        <v>103</v>
      </c>
      <c r="E34" s="17">
        <v>445</v>
      </c>
    </row>
    <row r="35" spans="1:5" s="1" customFormat="1" ht="12.75" customHeight="1">
      <c r="A35" s="1" t="s">
        <v>24</v>
      </c>
      <c r="B35" s="15" t="s">
        <v>43</v>
      </c>
      <c r="C35" s="15" t="s">
        <v>43</v>
      </c>
      <c r="D35" s="16" t="s">
        <v>44</v>
      </c>
      <c r="E35" s="17">
        <v>0</v>
      </c>
    </row>
    <row r="36" spans="1:5" s="1" customFormat="1" ht="12.75" customHeight="1">
      <c r="A36" s="1" t="s">
        <v>40</v>
      </c>
      <c r="B36" s="15" t="s">
        <v>43</v>
      </c>
      <c r="C36" s="15" t="s">
        <v>43</v>
      </c>
      <c r="D36" s="16" t="s">
        <v>44</v>
      </c>
      <c r="E36" s="17">
        <v>0</v>
      </c>
    </row>
    <row r="37" spans="1:5" s="1" customFormat="1" ht="12.75" customHeight="1">
      <c r="A37" s="1" t="s">
        <v>25</v>
      </c>
      <c r="B37" s="16">
        <v>33</v>
      </c>
      <c r="C37" s="16">
        <v>73</v>
      </c>
      <c r="D37" s="16">
        <f t="shared" si="0"/>
        <v>106</v>
      </c>
      <c r="E37" s="17">
        <v>4260</v>
      </c>
    </row>
    <row r="38" spans="1:5" s="1" customFormat="1" ht="12.75" customHeight="1">
      <c r="A38" s="1" t="s">
        <v>26</v>
      </c>
      <c r="B38" s="16">
        <v>25</v>
      </c>
      <c r="C38" s="16">
        <v>31</v>
      </c>
      <c r="D38" s="16">
        <f t="shared" si="0"/>
        <v>56</v>
      </c>
      <c r="E38" s="19">
        <f>4712+3250</f>
        <v>7962</v>
      </c>
    </row>
    <row r="39" spans="1:5" s="7" customFormat="1" ht="25.5" customHeight="1">
      <c r="A39" s="10" t="s">
        <v>37</v>
      </c>
      <c r="B39" s="11">
        <f>SUM(B6:B38)</f>
        <v>8028</v>
      </c>
      <c r="C39" s="11">
        <f>SUM(C6:C38)</f>
        <v>4980</v>
      </c>
      <c r="D39" s="11">
        <f>SUM(D6:D38)</f>
        <v>15037</v>
      </c>
      <c r="E39" s="18">
        <f>SUM(E5:E38)</f>
        <v>929999.4199999999</v>
      </c>
    </row>
    <row r="40" spans="1:5" s="7" customFormat="1" ht="12.75" customHeight="1">
      <c r="A40" s="12"/>
      <c r="B40" s="6"/>
      <c r="C40" s="6"/>
      <c r="D40" s="6"/>
      <c r="E40" s="6"/>
    </row>
    <row r="41" spans="1:5" ht="12.75" customHeight="1">
      <c r="A41" s="29" t="s">
        <v>46</v>
      </c>
      <c r="B41" s="29"/>
      <c r="C41" s="29"/>
      <c r="D41" s="29"/>
      <c r="E41" s="6"/>
    </row>
    <row r="42" spans="1:5" ht="38.25" customHeight="1">
      <c r="A42" s="21" t="s">
        <v>38</v>
      </c>
      <c r="B42" s="21"/>
      <c r="C42" s="21"/>
      <c r="D42" s="21"/>
      <c r="E42" s="21"/>
    </row>
    <row r="43" ht="12.75" customHeight="1">
      <c r="A43" s="20" t="s">
        <v>41</v>
      </c>
    </row>
  </sheetData>
  <sheetProtection/>
  <mergeCells count="7">
    <mergeCell ref="A42:E42"/>
    <mergeCell ref="B3:C3"/>
    <mergeCell ref="A1:E1"/>
    <mergeCell ref="A3:A4"/>
    <mergeCell ref="E3:E4"/>
    <mergeCell ref="D3:D4"/>
    <mergeCell ref="A41:D41"/>
  </mergeCells>
  <printOptions horizontalCentered="1" verticalCentered="1"/>
  <pageMargins left="0.3937007874015748" right="0.3937007874015748" top="0.2755905511811024" bottom="0.3937007874015748" header="0.15748031496062992" footer="0.5118110236220472"/>
  <pageSetup fitToHeight="1"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bfontana</cp:lastModifiedBy>
  <cp:lastPrinted>2014-08-19T08:57:18Z</cp:lastPrinted>
  <dcterms:created xsi:type="dcterms:W3CDTF">2007-12-04T08:10:10Z</dcterms:created>
  <dcterms:modified xsi:type="dcterms:W3CDTF">2015-06-11T13:42:34Z</dcterms:modified>
  <cp:category/>
  <cp:version/>
  <cp:contentType/>
  <cp:contentStatus/>
</cp:coreProperties>
</file>